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86" visibility="visible"/>
  </bookViews>
  <sheets>
    <sheet name="参加・宿泊・弁当・交通・手荷物・保険" sheetId="1" r:id="rId4"/>
  </sheets>
  <definedNames>
    <definedName name="_xlnm.Print_Area" localSheetId="0">'参加・宿泊・弁当・交通・手荷物・保険'!$B$2:$FD$211</definedName>
  </definedNames>
  <calcPr calcId="999999" calcMode="auto" calcCompleted="1" fullCalcOnLoad="0" forceFullCalc="0"/>
</workbook>
</file>

<file path=xl/sharedStrings.xml><?xml version="1.0" encoding="utf-8"?>
<sst xmlns="http://schemas.openxmlformats.org/spreadsheetml/2006/main" uniqueCount="374">
  <si>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</si>
  <si>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</si>
  <si>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</si>
  <si>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</si>
  <si>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</si>
  <si>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</si>
  <si>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</si>
  <si>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</si>
  <si>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</si>
  <si>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</si>
  <si>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</si>
  <si>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愛媛県</t>
  </si>
  <si>
    <t>②種目コード</t>
  </si>
  <si>
    <t>種目名</t>
  </si>
  <si>
    <t>ゴルフ</t>
  </si>
  <si>
    <t>③基本情報</t>
  </si>
  <si>
    <t>フリガナ</t>
  </si>
  <si>
    <t>カリ</t>
  </si>
  <si>
    <t>タントウ</t>
  </si>
  <si>
    <t>電話番号</t>
  </si>
  <si>
    <t>089</t>
  </si>
  <si>
    <t>-</t>
  </si>
  <si>
    <t>郵便番号</t>
  </si>
  <si>
    <t>〒</t>
  </si>
  <si>
    <t>⑤-2 宿泊希望代金区分・懇親会希望　</t>
  </si>
  <si>
    <t>担当者名</t>
  </si>
  <si>
    <t>仮</t>
  </si>
  <si>
    <t>担当</t>
  </si>
  <si>
    <t>内線番号</t>
  </si>
  <si>
    <t xml:space="preserve">連絡先住所
</t>
  </si>
  <si>
    <t>都道府県</t>
  </si>
  <si>
    <t>宿泊日</t>
  </si>
  <si>
    <t>宿泊代金区分</t>
  </si>
  <si>
    <t>懇親会</t>
  </si>
  <si>
    <t>担当課名</t>
  </si>
  <si>
    <t>社会福祉法人愛媛県社会福祉協議会　福祉人材部　長寿推進課</t>
  </si>
  <si>
    <t>FAX番号</t>
  </si>
  <si>
    <t>市区町村</t>
  </si>
  <si>
    <t>松山市</t>
  </si>
  <si>
    <t>第1希望</t>
  </si>
  <si>
    <t>第2希望</t>
  </si>
  <si>
    <t>第3希望</t>
  </si>
  <si>
    <t>担当者緊急連絡先</t>
  </si>
  <si>
    <t>地名・地番</t>
  </si>
  <si>
    <t>持田町三丁目8番15号</t>
  </si>
  <si>
    <t>１0月17日(前泊)</t>
  </si>
  <si>
    <t>宿泊責任者緊急連絡先</t>
  </si>
  <si>
    <t>ビル名等</t>
  </si>
  <si>
    <t>愛媛県総合社会福祉会館2階</t>
  </si>
  <si>
    <t>１0月18日～21日</t>
  </si>
  <si>
    <t>チーム名</t>
  </si>
  <si>
    <t>メールアドレス</t>
  </si>
  <si>
    <t>sample@mail.com</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</si>
  <si>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</si>
  <si>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</si>
  <si>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</si>
  <si>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</si>
  <si>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</si>
  <si>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</si>
  <si>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</si>
  <si>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</si>
  <si>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</si>
  <si>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</si>
  <si>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</si>
  <si>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</si>
  <si>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</si>
  <si>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</si>
  <si>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</si>
  <si>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</si>
  <si>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</si>
  <si>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</si>
  <si>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</si>
  <si>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</si>
  <si>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</si>
  <si>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</si>
  <si>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</si>
  <si>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</si>
  <si>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</si>
  <si>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</si>
  <si>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</si>
  <si>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</si>
  <si>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</si>
  <si>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</si>
  <si>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</si>
  <si>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</si>
  <si>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</si>
  <si>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</si>
  <si>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</si>
  <si>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</si>
  <si>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</si>
  <si>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</si>
  <si>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</si>
  <si>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</si>
  <si>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</si>
  <si>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</si>
  <si>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</si>
  <si>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</si>
  <si>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</si>
  <si>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</si>
  <si>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</si>
  <si>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</si>
  <si>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</si>
  <si>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</si>
  <si>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</si>
  <si>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</si>
  <si>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</si>
  <si>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</si>
  <si>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</si>
  <si>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</si>
  <si>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</si>
  <si>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卓球</t>
  </si>
  <si>
    <t>テニス</t>
  </si>
  <si>
    <t>ソフトテニス</t>
  </si>
  <si>
    <t>ソフトボール</t>
  </si>
  <si>
    <t>ゲートボール</t>
  </si>
  <si>
    <t>ペタンク</t>
  </si>
  <si>
    <t>マラソン</t>
  </si>
  <si>
    <t>弓道</t>
  </si>
  <si>
    <t>剣道</t>
  </si>
  <si>
    <t>水泳(個人種別用)</t>
  </si>
  <si>
    <t>水泳(リレー種別用)</t>
  </si>
  <si>
    <t>グラウンド・ゴルフ</t>
  </si>
  <si>
    <t>ラグビーフットボール</t>
  </si>
  <si>
    <t>サッカー</t>
  </si>
  <si>
    <t>ソフトバレーボール</t>
  </si>
  <si>
    <t>ウォークラリー</t>
  </si>
  <si>
    <t>ダンススポーツ</t>
  </si>
  <si>
    <t>ディスクゴルフ</t>
  </si>
  <si>
    <t>マレットゴルフ</t>
  </si>
  <si>
    <t>インディアカ</t>
  </si>
  <si>
    <t>オリエンテーリング</t>
  </si>
  <si>
    <t>ターゲット・バードゴルフ</t>
  </si>
  <si>
    <t>スポーツウエルネス吹矢</t>
  </si>
  <si>
    <t>囲碁</t>
  </si>
  <si>
    <t>将棋</t>
  </si>
  <si>
    <t>健康マージャン</t>
  </si>
  <si>
    <t>かるた</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</si>
  <si>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</si>
  <si>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</si>
  <si>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</si>
  <si>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</si>
  <si>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</si>
  <si>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</si>
  <si>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</si>
  <si>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</si>
  <si>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</si>
  <si>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</si>
  <si>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</si>
  <si>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</si>
  <si>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</si>
  <si>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</si>
  <si>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</si>
  <si>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</si>
  <si>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</si>
  <si>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</si>
  <si>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</si>
  <si>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</si>
  <si>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</si>
  <si>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</si>
  <si>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</si>
  <si>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</si>
  <si>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</si>
  <si>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</si>
  <si>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</si>
  <si>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</si>
  <si>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</si>
  <si>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</si>
  <si>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</si>
  <si>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</si>
  <si>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</si>
  <si>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</si>
  <si>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</si>
  <si>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</si>
  <si>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</si>
  <si>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</si>
  <si>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</si>
  <si>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</si>
  <si>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</si>
  <si>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</si>
  <si>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</si>
  <si>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</si>
  <si>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</si>
  <si>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</si>
  <si>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</si>
  <si>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</si>
  <si>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</si>
  <si>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</si>
  <si>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</si>
  <si>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</si>
  <si>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</si>
  <si>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</si>
  <si>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</si>
  <si>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</si>
  <si>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</si>
  <si>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</si>
  <si>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</si>
  <si>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</si>
  <si>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</si>
  <si>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</si>
  <si>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</si>
  <si>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</si>
  <si>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</si>
  <si>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</si>
  <si>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</si>
  <si>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</si>
  <si>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</si>
  <si>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</si>
  <si>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</si>
  <si>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</si>
  <si>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</si>
  <si>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</si>
  <si>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</si>
  <si>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</si>
  <si>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</si>
  <si>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</si>
  <si>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</si>
  <si>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</si>
  <si>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</si>
  <si>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</si>
  <si>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</si>
  <si>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</si>
  <si>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</si>
  <si>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</si>
  <si>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</si>
  <si>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</si>
  <si>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</si>
  <si>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</si>
  <si>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</si>
  <si>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</si>
  <si>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</si>
  <si>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</si>
  <si>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</si>
  <si>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</si>
  <si>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</si>
  <si>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</si>
  <si>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</si>
  <si>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</si>
  <si>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</si>
  <si>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</si>
  <si>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</si>
  <si>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</si>
  <si>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</si>
  <si>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</si>
  <si>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</si>
  <si>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</si>
  <si>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</si>
  <si>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</si>
  <si>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</si>
  <si>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</si>
  <si>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</si>
  <si>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</si>
  <si>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</si>
  <si>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</si>
  <si>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</si>
  <si>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</si>
  <si>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</si>
  <si>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</si>
  <si>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</si>
  <si>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</si>
  <si>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</si>
  <si>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</si>
  <si>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</si>
  <si>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</si>
  <si>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</si>
  <si>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</si>
  <si>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</si>
  <si>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</si>
  <si>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</si>
  <si>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</si>
  <si>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</si>
  <si>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</si>
  <si>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</si>
  <si>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</si>
  <si>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</si>
  <si>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</si>
  <si>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</si>
  <si>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</si>
  <si>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</si>
  <si>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</si>
  <si>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</si>
  <si>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</si>
  <si>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</si>
  <si>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</si>
  <si>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</si>
  <si>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</si>
  <si>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</si>
  <si>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</si>
  <si>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</si>
  <si>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</si>
  <si>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</si>
  <si>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</si>
  <si>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</si>
  <si>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</si>
  <si>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</si>
  <si>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</si>
  <si>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</si>
  <si>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</si>
  <si>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</si>
  <si>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</si>
  <si>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</si>
  <si>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</si>
  <si>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</si>
  <si>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</si>
  <si>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</si>
  <si>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</si>
  <si>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</si>
  <si>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</si>
  <si>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</si>
  <si>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</si>
  <si>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埼玉県</t>
  </si>
  <si>
    <t>水泳</t>
  </si>
  <si>
    <t>千葉県</t>
  </si>
  <si>
    <t>東京都</t>
  </si>
  <si>
    <t>神奈川県</t>
  </si>
  <si>
    <t>新潟県</t>
  </si>
  <si>
    <t>富山県</t>
  </si>
  <si>
    <t>石川県</t>
  </si>
  <si>
    <t>太極拳</t>
  </si>
  <si>
    <t>福井県</t>
  </si>
  <si>
    <t>山梨県</t>
  </si>
  <si>
    <t>長野県</t>
  </si>
  <si>
    <t>岐阜県</t>
  </si>
  <si>
    <t>静岡県</t>
  </si>
  <si>
    <t>愛知県</t>
  </si>
  <si>
    <t>三重県</t>
  </si>
  <si>
    <t>バウンドテニス</t>
  </si>
  <si>
    <t>滋賀県</t>
  </si>
  <si>
    <t>京都府</t>
  </si>
  <si>
    <t>パドルテニス</t>
  </si>
  <si>
    <t>大阪府</t>
  </si>
  <si>
    <t>兵庫県</t>
  </si>
  <si>
    <t>奈良県</t>
  </si>
  <si>
    <t>俳句</t>
  </si>
  <si>
    <t>和歌山県</t>
  </si>
  <si>
    <t>鳥取県</t>
  </si>
  <si>
    <t>島根県</t>
  </si>
  <si>
    <t>岡山県</t>
  </si>
  <si>
    <t>その他</t>
  </si>
  <si>
    <t>広島県</t>
  </si>
  <si>
    <t>講演会</t>
  </si>
  <si>
    <t>山口県</t>
  </si>
  <si>
    <t>総合開会式</t>
  </si>
  <si>
    <t>徳島県</t>
  </si>
  <si>
    <t>総合閉会式</t>
  </si>
  <si>
    <t>香川県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</si>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</sst>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7">
    <numFmt numFmtId="164" formatCode="0##########"/>
    <numFmt numFmtId="165" formatCode="m/d"/>
    <numFmt numFmtId="166" formatCode="0.0_);[Red]\(0.0\)"/>
    <numFmt numFmtId="167" formatCode="0_);[Red]\(0\)"/>
    <numFmt numFmtId="168" formatCode="yyyy/m/d;@"/>
    <numFmt numFmtId="169" formatCode="00#####"/>
    <numFmt numFmtId="170" formatCode="&quot;¥&quot;#,##0;&quot;¥&quot;\-#,##0"/>
  </numFmts>
  <fonts count="14">
    <font>
      <b val="0"/>
      <i val="0"/>
      <strike val="0"/>
      <u val="none"/>
      <sz val="11"/>
      <color rgb="FF000000"/>
      <name val="游ゴシック"/>
      <scheme val="minor"/>
    </font>
    <font>
      <b val="0"/>
      <i val="0"/>
      <strike val="0"/>
      <u val="none"/>
      <sz val="24"/>
      <color rgb="FF000000"/>
      <name val="HGP創英角ｺﾞｼｯｸUB"/>
    </font>
    <font>
      <b val="1"/>
      <i val="0"/>
      <strike val="0"/>
      <u val="none"/>
      <sz val="18"/>
      <color rgb="FF000000"/>
      <name val="HGPｺﾞｼｯｸM"/>
    </font>
    <font>
      <b val="0"/>
      <i val="0"/>
      <strike val="0"/>
      <u val="none"/>
      <sz val="16"/>
      <color rgb="FF000000"/>
      <name val="HGPｺﾞｼｯｸM"/>
    </font>
    <font>
      <b val="1"/>
      <i val="0"/>
      <strike val="0"/>
      <u val="none"/>
      <sz val="16"/>
      <color rgb="FF000000"/>
      <name val="HGPｺﾞｼｯｸM"/>
    </font>
    <font>
      <b val="0"/>
      <i val="0"/>
      <strike val="0"/>
      <u val="none"/>
      <sz val="11"/>
      <color rgb="FF000000"/>
      <name val="HGPｺﾞｼｯｸM"/>
    </font>
    <font>
      <b val="0"/>
      <i val="0"/>
      <strike val="0"/>
      <u val="none"/>
      <sz val="12"/>
      <color rgb="FF000000"/>
      <name val="HGPｺﾞｼｯｸM"/>
    </font>
    <font>
      <b val="0"/>
      <i val="0"/>
      <strike val="0"/>
      <u val="none"/>
      <sz val="11"/>
      <color rgb="FFFFFFFF"/>
      <name val="ＭＳ Ｐゴシック"/>
    </font>
    <font>
      <b val="0"/>
      <i val="0"/>
      <strike val="0"/>
      <u val="none"/>
      <sz val="18"/>
      <color rgb="FF000000"/>
      <name val="HGPｺﾞｼｯｸM"/>
    </font>
    <font>
      <b val="0"/>
      <i val="0"/>
      <strike val="0"/>
      <u val="none"/>
      <sz val="16"/>
      <color rgb="FF000000"/>
      <name val="游ゴシック"/>
      <scheme val="minor"/>
    </font>
    <font>
      <b val="0"/>
      <i val="0"/>
      <strike val="0"/>
      <u val="none"/>
      <sz val="9"/>
      <color rgb="FFFFFFFF"/>
      <name val="HGPｺﾞｼｯｸM"/>
    </font>
    <font>
      <b val="0"/>
      <i val="0"/>
      <strike val="0"/>
      <u val="none"/>
      <sz val="14"/>
      <color rgb="FF000000"/>
      <name val="HGPｺﾞｼｯｸM"/>
    </font>
    <font>
      <b val="1"/>
      <i val="0"/>
      <strike val="0"/>
      <u val="none"/>
      <sz val="16"/>
      <color rgb="FFFFFFFF"/>
      <name val="HGPｺﾞｼｯｸM"/>
    </font>
    <font>
      <b val="0"/>
      <i val="0"/>
      <strike val="0"/>
      <u val="none"/>
      <sz val="12"/>
      <color rgb="FF000000"/>
      <name val="ＭＳ Ｐゴシック"/>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631">
    <xf xfId="0" fontId="0" numFmtId="0" fillId="0" borderId="0" applyFont="0" applyNumberFormat="0" applyFill="0" applyBorder="0"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2" numFmtId="0" fillId="0" borderId="0" applyFont="1" applyNumberFormat="0" applyFill="0" applyBorder="0" applyAlignment="1">
      <alignment vertical="center" textRotation="0" wrapText="false" shrinkToFit="false"/>
    </xf>
    <xf xfId="0" fontId="3" numFmtId="0" fillId="0" borderId="1" applyFont="1" applyNumberFormat="0" applyFill="0" applyBorder="1" applyAlignment="1">
      <alignment vertical="center" textRotation="0" wrapText="false" shrinkToFit="false"/>
    </xf>
    <xf xfId="0" fontId="3" numFmtId="0" fillId="2" borderId="1" applyFont="1" applyNumberFormat="0" applyFill="1" applyBorder="1" applyAlignment="1" applyProtection="true">
      <alignment horizontal="center" vertical="center" textRotation="0" wrapText="false" shrinkToFit="false"/>
      <protection locked="false"/>
    </xf>
    <xf xfId="0" fontId="3" numFmtId="0" fillId="0" borderId="2" applyFont="1"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164" fillId="3" borderId="6"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0" fillId="0" borderId="6" applyFont="1"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8" applyFont="1" applyNumberFormat="0" applyFill="0" applyBorder="1" applyAlignment="1">
      <alignment horizontal="center" vertical="center" textRotation="0" wrapText="false" shrinkToFit="true"/>
    </xf>
    <xf xfId="0" fontId="3" numFmtId="0" fillId="3" borderId="9" applyFont="1" applyNumberFormat="0" applyFill="1" applyBorder="1" applyAlignment="1">
      <alignment horizontal="center" vertical="center" textRotation="0" wrapText="false" shrinkToFit="true"/>
    </xf>
    <xf xfId="0" fontId="3" numFmtId="0" fillId="3" borderId="10" applyFont="1" applyNumberFormat="0" applyFill="1" applyBorder="1" applyAlignment="1">
      <alignment horizontal="center" vertical="center" textRotation="0" wrapText="false" shrinkToFit="true"/>
    </xf>
    <xf xfId="0" fontId="3" numFmtId="0" fillId="3" borderId="11" applyFont="1" applyNumberFormat="0" applyFill="1" applyBorder="1" applyAlignment="1">
      <alignment horizontal="center" vertical="center" textRotation="0" wrapText="false" shrinkToFit="true"/>
    </xf>
    <xf xfId="0" fontId="3" numFmtId="0" fillId="3" borderId="12"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4"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6"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7" applyFont="1" applyNumberFormat="0" applyFill="1" applyBorder="1" applyAlignment="1">
      <alignment horizontal="center" vertical="center" textRotation="0" wrapText="false" shrinkToFit="true"/>
    </xf>
    <xf xfId="0" fontId="3" numFmtId="165" fillId="3" borderId="18" applyFont="1" applyNumberFormat="1" applyFill="1" applyBorder="1" applyAlignment="1">
      <alignment horizontal="center" vertical="center" textRotation="0" wrapText="false" shrinkToFit="true"/>
    </xf>
    <xf xfId="0" fontId="3" numFmtId="165" fillId="3" borderId="19" applyFont="1" applyNumberFormat="1" applyFill="1" applyBorder="1" applyAlignment="1">
      <alignment horizontal="center" vertical="center" textRotation="0" wrapText="false" shrinkToFit="true"/>
    </xf>
    <xf xfId="0" fontId="3" numFmtId="165" fillId="3" borderId="20" applyFont="1" applyNumberFormat="1" applyFill="1" applyBorder="1" applyAlignment="1">
      <alignment horizontal="center" vertical="center" textRotation="0" wrapText="false" shrinkToFit="true"/>
    </xf>
    <xf xfId="0" fontId="3" numFmtId="165" fillId="3" borderId="21" applyFont="1" applyNumberFormat="1" applyFill="1" applyBorder="1" applyAlignment="1">
      <alignment horizontal="center" vertical="center" textRotation="0" wrapText="false" shrinkToFit="true"/>
    </xf>
    <xf xfId="0" fontId="3" numFmtId="0" fillId="3" borderId="18" applyFont="1" applyNumberFormat="0" applyFill="1" applyBorder="1" applyAlignment="1">
      <alignment horizontal="center" vertical="center" textRotation="0" wrapText="false" shrinkToFit="true"/>
    </xf>
    <xf xfId="0" fontId="3" numFmtId="0" fillId="3" borderId="22" applyFont="1" applyNumberFormat="0" applyFill="1" applyBorder="1" applyAlignment="1">
      <alignment horizontal="center" vertical="center" textRotation="0" wrapText="false" shrinkToFit="true"/>
    </xf>
    <xf xfId="0" fontId="3" numFmtId="0" fillId="3" borderId="19" applyFont="1" applyNumberFormat="0" applyFill="1" applyBorder="1" applyAlignment="1">
      <alignment horizontal="center" vertical="center" textRotation="0" wrapText="false" shrinkToFit="true"/>
    </xf>
    <xf xfId="0" fontId="3" numFmtId="0" fillId="3" borderId="21" applyFont="1" applyNumberFormat="0" applyFill="1"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49" fillId="2" borderId="24" applyFont="1" applyNumberFormat="1" applyFill="1" applyBorder="1" applyAlignment="1" applyProtection="true">
      <alignment vertical="center" textRotation="0" wrapText="false" shrinkToFit="true"/>
      <protection locked="false"/>
    </xf>
    <xf xfId="0" fontId="3" numFmtId="49" fillId="2" borderId="25" applyFont="1" applyNumberFormat="1" applyFill="1" applyBorder="1" applyAlignment="1" applyProtection="true">
      <alignment vertical="center" textRotation="0" wrapText="false" shrinkToFit="true"/>
      <protection locked="false"/>
    </xf>
    <xf xfId="0" fontId="3" numFmtId="49" fillId="2" borderId="26" applyFont="1" applyNumberFormat="1" applyFill="1" applyBorder="1" applyAlignment="1" applyProtection="true">
      <alignment vertical="center" textRotation="0" wrapText="false" shrinkToFit="true"/>
      <protection locked="false"/>
    </xf>
    <xf xfId="0" fontId="3" numFmtId="0" fillId="2" borderId="27" applyFont="1" applyNumberFormat="0" applyFill="1" applyBorder="1" applyAlignment="1" applyProtection="true">
      <alignment horizontal="center" vertical="center" textRotation="0" wrapText="false" shrinkToFit="true"/>
      <protection locked="false"/>
    </xf>
    <xf xfId="0" fontId="3" numFmtId="0" fillId="2" borderId="28" applyFont="1" applyNumberFormat="0" applyFill="1" applyBorder="1" applyAlignment="1" applyProtection="true">
      <alignment horizontal="center" vertical="center" textRotation="0" wrapText="false" shrinkToFit="true"/>
      <protection locked="false"/>
    </xf>
    <xf xfId="0" fontId="3" numFmtId="0" fillId="2" borderId="25" applyFont="1" applyNumberFormat="0" applyFill="1" applyBorder="1" applyAlignment="1" applyProtection="true">
      <alignment horizontal="center" vertical="center" textRotation="0" wrapText="false" shrinkToFit="true"/>
      <protection locked="false"/>
    </xf>
    <xf xfId="0" fontId="3" numFmtId="49" fillId="2" borderId="29" applyFont="1" applyNumberFormat="1" applyFill="1" applyBorder="1" applyAlignment="1" applyProtection="true">
      <alignment vertical="center" textRotation="0" wrapText="false" shrinkToFit="true"/>
      <protection locked="false"/>
    </xf>
    <xf xfId="0" fontId="3" numFmtId="49" fillId="2" borderId="8" applyFont="1" applyNumberFormat="1" applyFill="1" applyBorder="1" applyAlignment="1" applyProtection="true">
      <alignment vertical="center" textRotation="0" wrapText="false" shrinkToFit="true"/>
      <protection locked="false"/>
    </xf>
    <xf xfId="0" fontId="3" numFmtId="49" fillId="2" borderId="5" applyFont="1" applyNumberFormat="1"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horizontal="center" vertical="center" textRotation="0" wrapText="false" shrinkToFit="tru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8" applyFont="1" applyNumberFormat="0" applyFill="1" applyBorder="1" applyAlignment="1" applyProtection="true">
      <alignment horizontal="center" vertical="center" textRotation="0" wrapText="false" shrinkToFit="true"/>
      <protection locked="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2" applyFont="1" applyNumberFormat="1" applyFill="1" applyBorder="1" applyAlignment="1" applyProtection="true">
      <alignment vertical="center" textRotation="0" wrapText="false" shrinkToFit="true"/>
      <protection locked="false"/>
    </xf>
    <xf xfId="0" fontId="3" numFmtId="49" fillId="2" borderId="33" applyFont="1" applyNumberFormat="1" applyFill="1" applyBorder="1" applyAlignment="1" applyProtection="true">
      <alignment vertical="center" textRotation="0" wrapText="false" shrinkToFit="true"/>
      <protection locked="false"/>
    </xf>
    <xf xfId="0" fontId="3" numFmtId="0" fillId="2" borderId="34" applyFont="1" applyNumberFormat="0" applyFill="1" applyBorder="1" applyAlignment="1" applyProtection="true">
      <alignment horizontal="center"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32" applyFont="1" applyNumberFormat="0" applyFill="1" applyBorder="1" applyAlignment="1" applyProtection="true">
      <alignment horizontal="center" vertical="center" textRotation="0" wrapText="false" shrinkToFit="true"/>
      <protection locked="false"/>
    </xf>
    <xf xfId="0" fontId="3" numFmtId="0" fillId="2" borderId="36" applyFont="1" applyNumberFormat="0" applyFill="1" applyBorder="1" applyAlignment="1" applyProtection="true">
      <alignment horizontal="center" vertical="center" textRotation="0" wrapText="false" shrinkToFit="true"/>
      <protection locked="false"/>
    </xf>
    <xf xfId="0" fontId="3" numFmtId="0" fillId="2" borderId="37" applyFont="1" applyNumberFormat="0" applyFill="1" applyBorder="1" applyAlignment="1" applyProtection="true">
      <alignment horizontal="center" vertical="center" textRotation="0" wrapText="false" shrinkToFit="true"/>
      <protection locked="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0" fillId="2" borderId="39" applyFont="1" applyNumberFormat="0" applyFill="1" applyBorder="1" applyAlignment="1" applyProtection="true">
      <alignment horizontal="center" vertical="center" textRotation="0" wrapText="false" shrinkToFit="true"/>
      <protection locked="false"/>
    </xf>
    <xf xfId="0" fontId="3" numFmtId="0" fillId="2" borderId="40" applyFont="1" applyNumberFormat="0" applyFill="1" applyBorder="1" applyAlignment="1" applyProtection="true">
      <alignment horizontal="center" vertical="center" textRotation="0" wrapText="false" shrinkToFit="true"/>
      <protection locked="false"/>
    </xf>
    <xf xfId="0" fontId="3" numFmtId="0" fillId="2" borderId="41" applyFont="1" applyNumberFormat="0" applyFill="1" applyBorder="1" applyAlignment="1" applyProtection="true">
      <alignment horizontal="center" vertical="center" textRotation="0" wrapText="false" shrinkToFit="true"/>
      <protection locked="false"/>
    </xf>
    <xf xfId="0" fontId="3" numFmtId="0" fillId="2" borderId="42" applyFont="1" applyNumberFormat="0" applyFill="1" applyBorder="1" applyAlignment="1" applyProtection="true">
      <alignment horizontal="center" vertical="center" textRotation="0" wrapText="false" shrinkToFit="true"/>
      <protection locked="false"/>
    </xf>
    <xf xfId="0" fontId="3" numFmtId="0" fillId="2" borderId="43" applyFont="1" applyNumberFormat="0" applyFill="1" applyBorder="1" applyAlignment="1" applyProtection="true">
      <alignment horizontal="center" vertical="center" textRotation="0" wrapText="false" shrinkToFit="true"/>
      <protection locked="false"/>
    </xf>
    <xf xfId="0" fontId="3" numFmtId="49" fillId="4" borderId="44" applyFont="1" applyNumberFormat="1" applyFill="1" applyBorder="1" applyAlignment="1">
      <alignment horizontal="center" vertical="top" textRotation="0" wrapText="false" shrinkToFit="false"/>
    </xf>
    <xf xfId="0" fontId="3" numFmtId="49" fillId="4"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0" fillId="0" borderId="46" applyFont="1" applyNumberFormat="0" applyFill="0" applyBorder="1" applyAlignment="1">
      <alignment vertical="center" textRotation="0" wrapText="false" shrinkToFit="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0" applyFont="1" applyNumberFormat="0" applyFill="0" applyBorder="0" applyAlignment="1" applyProtection="true">
      <alignment vertical="center" textRotation="0" wrapText="false" shrinkToFit="false"/>
      <protection locked="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46" applyFont="1" applyNumberFormat="0" applyFill="0" applyBorder="1" applyAlignment="1">
      <alignment vertical="center" textRotation="0" wrapText="false" shrinkToFit="false"/>
    </xf>
    <xf xfId="0" fontId="3" numFmtId="49" fillId="0" borderId="0" applyFont="1" applyNumberFormat="1" applyFill="0" applyBorder="0" applyAlignment="1" applyProtection="true">
      <alignment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center" textRotation="0" wrapText="false" shrinkToFit="true"/>
    </xf>
    <xf xfId="0" fontId="3" numFmtId="0" fillId="2" borderId="50"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top" textRotation="0" wrapText="false" shrinkToFit="false"/>
    </xf>
    <xf xfId="0" fontId="3" numFmtId="0" fillId="2" borderId="36" applyFont="1" applyNumberFormat="0" applyFill="1" applyBorder="1" applyAlignment="1" applyProtection="true">
      <alignment horizontal="center" vertical="center" textRotation="0" wrapText="false" shrinkToFit="false"/>
      <protection locked="false"/>
    </xf>
    <xf xfId="0" fontId="3" numFmtId="0" fillId="2" borderId="28" applyFont="1" applyNumberFormat="0" applyFill="1" applyBorder="1" applyAlignment="1" applyProtection="true">
      <alignment horizontal="center" vertical="center" textRotation="0" wrapText="false" shrinkToFit="false"/>
      <protection locked="false"/>
    </xf>
    <xf xfId="0" fontId="3" numFmtId="0" fillId="2" borderId="37" applyFont="1" applyNumberFormat="0" applyFill="1" applyBorder="1" applyAlignment="1" applyProtection="true">
      <alignment horizontal="center" vertical="center" textRotation="0" wrapText="false" shrinkToFit="false"/>
      <protection locked="false"/>
    </xf>
    <xf xfId="0" fontId="3" numFmtId="0" fillId="2" borderId="25" applyFont="1" applyNumberFormat="0" applyFill="1" applyBorder="1" applyAlignment="1" applyProtection="true">
      <alignment horizontal="center" vertical="center" textRotation="0" wrapText="false" shrinkToFit="false"/>
      <protection locked="false"/>
    </xf>
    <xf xfId="0" fontId="3" numFmtId="0" fillId="2" borderId="51" applyFont="1" applyNumberFormat="0" applyFill="1" applyBorder="1" applyAlignment="1" applyProtection="true">
      <alignment horizontal="center" vertical="center" textRotation="0" wrapText="false" shrinkToFit="false"/>
      <protection locked="false"/>
    </xf>
    <xf xfId="0" fontId="3" numFmtId="0" fillId="2" borderId="39" applyFont="1" applyNumberFormat="0" applyFill="1" applyBorder="1" applyAlignment="1" applyProtection="true">
      <alignment horizontal="center" vertical="center"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false"/>
      <protection locked="false"/>
    </xf>
    <xf xfId="0" fontId="3" numFmtId="0" fillId="2" borderId="7" applyFont="1" applyNumberFormat="0" applyFill="1" applyBorder="1" applyAlignment="1" applyProtection="true">
      <alignment horizontal="center" vertical="center" textRotation="0" wrapText="false" shrinkToFit="false"/>
      <protection locked="false"/>
    </xf>
    <xf xfId="0" fontId="3" numFmtId="0" fillId="2" borderId="8" applyFont="1" applyNumberFormat="0" applyFill="1" applyBorder="1" applyAlignment="1" applyProtection="true">
      <alignment horizontal="center" vertical="center" textRotation="0" wrapText="false" shrinkToFit="false"/>
      <protection locked="false"/>
    </xf>
    <xf xfId="0" fontId="3" numFmtId="0" fillId="2" borderId="52" applyFont="1" applyNumberFormat="0" applyFill="1" applyBorder="1" applyAlignment="1" applyProtection="true">
      <alignment horizontal="center" vertical="center" textRotation="0" wrapText="false" shrinkToFit="false"/>
      <protection locked="false"/>
    </xf>
    <xf xfId="0" fontId="3" numFmtId="0" fillId="2" borderId="53" applyFont="1" applyNumberFormat="0" applyFill="1" applyBorder="1" applyAlignment="1" applyProtection="true">
      <alignment horizontal="center" vertical="center" textRotation="0" wrapText="false" shrinkToFit="false"/>
      <protection locked="false"/>
    </xf>
    <xf xfId="0" fontId="3" numFmtId="0" fillId="2" borderId="54" applyFont="1" applyNumberFormat="0" applyFill="1" applyBorder="1" applyAlignment="1" applyProtection="true">
      <alignment horizontal="center" vertical="center" textRotation="0" wrapText="false" shrinkToFit="false"/>
      <protection locked="false"/>
    </xf>
    <xf xfId="0" fontId="3" numFmtId="0" fillId="2" borderId="55" applyFont="1" applyNumberFormat="0" applyFill="1" applyBorder="1" applyAlignment="1" applyProtection="true">
      <alignment horizontal="center" vertical="center" textRotation="0" wrapText="false" shrinkToFit="false"/>
      <protection locked="false"/>
    </xf>
    <xf xfId="0" fontId="3" numFmtId="0" fillId="2" borderId="56" applyFont="1" applyNumberFormat="0" applyFill="1" applyBorder="1" applyAlignment="1" applyProtection="true">
      <alignment horizontal="center" vertical="center" textRotation="0" wrapText="false" shrinkToFit="false"/>
      <protection locked="false"/>
    </xf>
    <xf xfId="0" fontId="3" numFmtId="0" fillId="2" borderId="57" applyFont="1" applyNumberFormat="0" applyFill="1" applyBorder="1" applyAlignment="1" applyProtection="true">
      <alignment horizontal="center" vertical="center" textRotation="0" wrapText="false" shrinkToFit="false"/>
      <protection locked="false"/>
    </xf>
    <xf xfId="0" fontId="4" numFmtId="0" fillId="0" borderId="0" applyFont="1" applyNumberFormat="0" applyFill="0" applyBorder="0" applyAlignment="1">
      <alignment vertical="center" textRotation="0" wrapText="false" shrinkToFit="false"/>
    </xf>
    <xf xfId="0" fontId="3" numFmtId="0" fillId="2" borderId="38" applyFont="1" applyNumberFormat="0" applyFill="1" applyBorder="1" applyAlignment="1" applyProtection="true">
      <alignment vertical="center" textRotation="0" wrapText="false" shrinkToFit="true"/>
      <protection locked="false"/>
    </xf>
    <xf xfId="0" fontId="3" numFmtId="0" fillId="2" borderId="1" applyFont="1" applyNumberFormat="0" applyFill="1" applyBorder="1" applyAlignment="1" applyProtection="true">
      <alignment vertical="center" textRotation="0" wrapText="false" shrinkToFit="true"/>
      <protection locked="false"/>
    </xf>
    <xf xfId="0" fontId="3" numFmtId="0" fillId="2" borderId="49" applyFont="1" applyNumberFormat="0" applyFill="1" applyBorder="1" applyAlignment="1" applyProtection="true">
      <alignment vertical="center" textRotation="0" wrapText="false" shrinkToFit="true"/>
      <protection locked="false"/>
    </xf>
    <xf xfId="0" fontId="0" numFmtId="0" fillId="0" borderId="24" applyFont="0" applyNumberFormat="0" applyFill="0" applyBorder="1" applyAlignment="1">
      <alignment vertical="center" textRotation="0" wrapText="false" shrinkToFit="false"/>
    </xf>
    <xf xfId="0" fontId="0" numFmtId="0" fillId="0" borderId="27" applyFont="0" applyNumberFormat="0" applyFill="0" applyBorder="1" applyAlignment="1">
      <alignment vertical="center" textRotation="0" wrapText="false" shrinkToFit="false"/>
    </xf>
    <xf xfId="0" fontId="0" numFmtId="0" fillId="0" borderId="58" applyFont="0" applyNumberFormat="0" applyFill="0" applyBorder="1" applyAlignment="1">
      <alignment vertical="center" textRotation="0" wrapText="false" shrinkToFit="false"/>
    </xf>
    <xf xfId="0" fontId="3" numFmtId="0" fillId="2" borderId="59" applyFont="1" applyNumberFormat="0" applyFill="1" applyBorder="1" applyAlignment="1" applyProtection="true">
      <alignment horizontal="center" vertical="center" textRotation="0" wrapText="false" shrinkToFit="false"/>
      <protection locked="false"/>
    </xf>
    <xf xfId="0" fontId="3" numFmtId="0" fillId="2" borderId="60" applyFont="1" applyNumberFormat="0" applyFill="1" applyBorder="1"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2" borderId="62" applyFont="0" applyNumberFormat="0" applyFill="1" applyBorder="1" applyAlignment="1">
      <alignment horizontal="center" vertical="center" textRotation="0" wrapText="false" shrinkToFit="true"/>
    </xf>
    <xf xfId="0" fontId="0" numFmtId="0" fillId="2" borderId="63" applyFont="0" applyNumberFormat="0" applyFill="1" applyBorder="1" applyAlignment="1">
      <alignment horizontal="center" vertical="center" textRotation="0" wrapText="false" shrinkToFit="true"/>
    </xf>
    <xf xfId="0" fontId="0" numFmtId="0" fillId="2" borderId="65" applyFont="0" applyNumberFormat="0" applyFill="1" applyBorder="1" applyAlignment="1">
      <alignment horizontal="center" vertical="center" textRotation="0" wrapText="false" shrinkToFit="true"/>
    </xf>
    <xf xfId="0" fontId="0" numFmtId="0" fillId="2" borderId="16" applyFont="0" applyNumberFormat="0" applyFill="1" applyBorder="1" applyAlignment="1">
      <alignment horizontal="center" vertical="center" textRotation="0" wrapText="false" shrinkToFit="true"/>
    </xf>
    <xf xfId="0" fontId="3" numFmtId="0" fillId="2" borderId="49" applyFont="1" applyNumberFormat="0" applyFill="1" applyBorder="1" applyAlignment="1">
      <alignment vertical="top" textRotation="255" wrapText="false" shrinkToFit="false"/>
    </xf>
    <xf xfId="0" fontId="3" numFmtId="0" fillId="0" borderId="49" applyFont="1" applyNumberFormat="0" applyFill="0" applyBorder="1" applyAlignment="1">
      <alignment vertical="top" textRotation="255" wrapText="false" shrinkToFit="false"/>
    </xf>
    <xf xfId="0" fontId="3" numFmtId="0" fillId="0" borderId="49" applyFont="1" applyNumberFormat="0" applyFill="0" applyBorder="1" applyAlignment="1">
      <alignment vertical="top" textRotation="255" wrapText="true" shrinkToFit="false"/>
    </xf>
    <xf xfId="0" fontId="3" numFmtId="0" fillId="6" borderId="49" applyFont="1" applyNumberFormat="0" applyFill="1" applyBorder="1" applyAlignment="1">
      <alignment vertical="top" textRotation="255" wrapText="false" shrinkToFit="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0" fillId="2" borderId="49" applyFont="1" applyNumberFormat="0" applyFill="1" applyBorder="1" applyAlignment="1">
      <alignment vertical="top" textRotation="255" wrapText="true" shrinkToFit="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49" fillId="2" borderId="38" applyFont="1" applyNumberFormat="1" applyFill="1" applyBorder="1" applyAlignment="1" applyProtection="true">
      <alignment horizontal="center"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49" fillId="2" borderId="1" applyFont="1" applyNumberFormat="1"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3" numFmtId="49" fillId="2" borderId="49" applyFont="1" applyNumberFormat="1" applyFill="1" applyBorder="1" applyAlignment="1" applyProtection="true">
      <alignment horizontal="center" vertical="center" textRotation="0" wrapText="false" shrinkToFit="true"/>
      <protection locked="false"/>
    </xf>
    <xf xfId="0" fontId="3" numFmtId="0" fillId="3" borderId="62" applyFont="1" applyNumberFormat="0" applyFill="1" applyBorder="1" applyAlignment="1">
      <alignment horizontal="left" vertical="center" textRotation="0" wrapText="false" shrinkToFit="false"/>
    </xf>
    <xf xfId="0" fontId="3" numFmtId="0" fillId="3" borderId="2" applyFont="1" applyNumberFormat="0" applyFill="1" applyBorder="1" applyAlignment="1">
      <alignment horizontal="left" vertical="center" textRotation="0" wrapText="false" shrinkToFit="false"/>
    </xf>
    <xf xfId="0" fontId="3" numFmtId="0" fillId="3" borderId="61" applyFont="1" applyNumberFormat="0" applyFill="1" applyBorder="1" applyAlignment="1">
      <alignment horizontal="left" vertical="center" textRotation="0" wrapText="false" shrinkToFit="false"/>
    </xf>
    <xf xfId="0" fontId="3" numFmtId="0" fillId="3" borderId="63" applyFont="1" applyNumberFormat="0" applyFill="1" applyBorder="1" applyAlignment="1">
      <alignment horizontal="lef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4" applyFont="1" applyNumberFormat="0" applyFill="1" applyBorder="1"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3" borderId="20"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horizontal="left" vertical="center" textRotation="0" wrapText="false" shrinkToFit="false"/>
    </xf>
    <xf xfId="0" fontId="3" numFmtId="0" fillId="3" borderId="66" applyFont="1" applyNumberFormat="0" applyFill="1" applyBorder="1" applyAlignment="1">
      <alignment horizontal="left" vertical="center" textRotation="0" wrapText="false" shrinkToFit="false"/>
    </xf>
    <xf xfId="0" fontId="3" numFmtId="0" fillId="3" borderId="23" applyFont="1" applyNumberFormat="0" applyFill="1" applyBorder="1" applyAlignment="1">
      <alignment horizontal="left" vertical="center" textRotation="0" wrapText="false" shrinkToFit="false"/>
    </xf>
    <xf xfId="0" fontId="3" numFmtId="0" fillId="3" borderId="16"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7" borderId="30" applyFont="1" applyNumberFormat="0" applyFill="1" applyBorder="1" applyAlignment="1">
      <alignment vertical="center" textRotation="0" wrapText="false" shrinkToFit="false"/>
    </xf>
    <xf xfId="0" fontId="3" numFmtId="0" fillId="7" borderId="1" applyFont="1" applyNumberFormat="0" applyFill="1" applyBorder="1" applyAlignment="1">
      <alignment vertical="center" textRotation="0" wrapText="false" shrinkToFit="false"/>
    </xf>
    <xf xfId="0" fontId="3" numFmtId="0" fillId="7" borderId="5" applyFont="1" applyNumberFormat="0" applyFill="1" applyBorder="1" applyAlignment="1">
      <alignment vertical="center" textRotation="0" wrapText="false" shrinkToFit="false"/>
    </xf>
    <xf xfId="0" fontId="3" numFmtId="0" fillId="7" borderId="67" applyFont="1" applyNumberFormat="0" applyFill="1" applyBorder="1" applyAlignment="1">
      <alignment vertical="center" textRotation="0" wrapText="false" shrinkToFit="false"/>
    </xf>
    <xf xfId="0" fontId="3" numFmtId="0" fillId="7" borderId="1" applyFont="1" applyNumberFormat="0" applyFill="1" applyBorder="1" applyAlignment="1">
      <alignment horizontal="center" vertical="center" textRotation="0" wrapText="false" shrinkToFit="false"/>
    </xf>
    <xf xfId="0" fontId="3" numFmtId="0" fillId="7" borderId="49" applyFont="1" applyNumberFormat="0" applyFill="1" applyBorder="1" applyAlignment="1">
      <alignment horizontal="center" vertical="top" textRotation="255" wrapText="false" shrinkToFit="false"/>
    </xf>
    <xf xfId="0" fontId="3" numFmtId="0" fillId="7" borderId="49" applyFont="1" applyNumberFormat="0" applyFill="1" applyBorder="1" applyAlignment="1">
      <alignment horizontal="center" vertical="top" textRotation="255" wrapText="true" shrinkToFit="false"/>
    </xf>
    <xf xfId="0" fontId="3" numFmtId="0" fillId="7" borderId="49" applyFont="1" applyNumberFormat="0" applyFill="1" applyBorder="1" applyAlignment="1">
      <alignment horizontal="center" vertical="top" textRotation="255" wrapText="false" shrinkToFit="true"/>
    </xf>
    <xf xfId="0" fontId="3" numFmtId="0" fillId="8" borderId="38" applyFont="1" applyNumberFormat="0" applyFill="1" applyBorder="1" applyAlignment="1" applyProtection="true">
      <alignment horizontal="center" vertical="center" textRotation="0" wrapText="false" shrinkToFit="true"/>
      <protection locked="false"/>
    </xf>
    <xf xfId="0" fontId="3" numFmtId="166" fillId="8" borderId="38" applyFont="1" applyNumberFormat="1" applyFill="1" applyBorder="1" applyAlignment="1" applyProtection="true">
      <alignment vertical="center" textRotation="0" wrapText="false" shrinkToFit="true"/>
      <protection locked="false"/>
    </xf>
    <xf xfId="0" fontId="3" numFmtId="49" fillId="8" borderId="38" applyFont="1" applyNumberFormat="1" applyFill="1" applyBorder="1" applyAlignment="1" applyProtection="true">
      <alignment horizontal="center" vertical="center" textRotation="0" wrapText="false" shrinkToFit="true"/>
      <protection locked="false"/>
    </xf>
    <xf xfId="0" fontId="3" numFmtId="167" fillId="8" borderId="38" applyFont="1" applyNumberFormat="1" applyFill="1" applyBorder="1" applyAlignment="1" applyProtection="true">
      <alignment horizontal="center" vertical="center" textRotation="0" wrapText="false" shrinkToFit="true"/>
      <protection locked="false"/>
    </xf>
    <xf xfId="0" fontId="3" numFmtId="0" fillId="8" borderId="38" applyFont="1" applyNumberFormat="0" applyFill="1" applyBorder="1" applyAlignment="1" applyProtection="true">
      <alignment vertical="center" textRotation="0" wrapText="false" shrinkToFit="true"/>
      <protection locked="false"/>
    </xf>
    <xf xfId="0" fontId="3" numFmtId="49" fillId="8" borderId="4" applyFont="1" applyNumberFormat="1"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horizontal="center" vertical="center" textRotation="0" wrapText="false" shrinkToFit="true"/>
      <protection locked="false"/>
    </xf>
    <xf xfId="0" fontId="3" numFmtId="0" fillId="8" borderId="66" applyFont="1" applyNumberFormat="0"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vertical="center" textRotation="0" wrapText="false" shrinkToFit="true"/>
      <protection locked="false"/>
    </xf>
    <xf xfId="0" fontId="3" numFmtId="0" fillId="8" borderId="38" applyFont="1" applyNumberFormat="0" applyFill="1" applyBorder="1" applyAlignment="1" applyProtection="true">
      <alignment horizontal="left" vertical="center" textRotation="0" wrapText="false" shrinkToFit="true"/>
      <protection locked="false"/>
    </xf>
    <xf xfId="0" fontId="3" numFmtId="49" fillId="8" borderId="68" applyFont="1" applyNumberFormat="1" applyFill="1" applyBorder="1" applyAlignment="1" applyProtection="true">
      <alignment vertical="center" textRotation="0" wrapText="false" shrinkToFit="true"/>
      <protection locked="false"/>
    </xf>
    <xf xfId="0" fontId="3" numFmtId="166" fillId="8" borderId="1" applyFont="1" applyNumberFormat="1" applyFill="1" applyBorder="1" applyAlignment="1" applyProtection="true">
      <alignment vertical="center" textRotation="0" wrapText="false" shrinkToFit="true"/>
      <protection locked="false"/>
    </xf>
    <xf xfId="0" fontId="3" numFmtId="49" fillId="8" borderId="1" applyFont="1" applyNumberFormat="1" applyFill="1" applyBorder="1" applyAlignment="1" applyProtection="true">
      <alignment horizontal="center" vertical="center" textRotation="0" wrapText="false" shrinkToFit="true"/>
      <protection locked="false"/>
    </xf>
    <xf xfId="0" fontId="3" numFmtId="167" fillId="8" borderId="1" applyFont="1" applyNumberFormat="1"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vertical="center" textRotation="0" wrapText="false" shrinkToFit="true"/>
      <protection locked="false"/>
    </xf>
    <xf xfId="0" fontId="3" numFmtId="0" fillId="8" borderId="1" applyFont="1" applyNumberFormat="0" applyFill="1" applyBorder="1" applyAlignment="1" applyProtection="true">
      <alignment horizontal="left" vertical="center" textRotation="0" wrapText="false" shrinkToFit="true"/>
      <protection locked="false"/>
    </xf>
    <xf xfId="0" fontId="3" numFmtId="49" fillId="8" borderId="69" applyFont="1" applyNumberFormat="1"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center" vertical="center" textRotation="0" wrapText="false" shrinkToFit="true"/>
      <protection locked="false"/>
    </xf>
    <xf xfId="0" fontId="3" numFmtId="166" fillId="8" borderId="49" applyFont="1" applyNumberFormat="1" applyFill="1" applyBorder="1" applyAlignment="1" applyProtection="true">
      <alignment vertical="center" textRotation="0" wrapText="false" shrinkToFit="true"/>
      <protection locked="false"/>
    </xf>
    <xf xfId="0" fontId="3" numFmtId="49" fillId="8" borderId="49" applyFont="1" applyNumberFormat="1" applyFill="1" applyBorder="1" applyAlignment="1" applyProtection="true">
      <alignment horizontal="center" vertical="center" textRotation="0" wrapText="false" shrinkToFit="true"/>
      <protection locked="false"/>
    </xf>
    <xf xfId="0" fontId="3" numFmtId="167" fillId="8" borderId="49" applyFont="1" applyNumberFormat="1" applyFill="1" applyBorder="1" applyAlignment="1" applyProtection="true">
      <alignment horizontal="center" vertical="center" textRotation="0" wrapText="false" shrinkToFit="true"/>
      <protection locked="false"/>
    </xf>
    <xf xfId="0" fontId="3" numFmtId="0" fillId="8" borderId="49" applyFont="1" applyNumberFormat="0"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left" vertical="center" textRotation="0" wrapText="false" shrinkToFit="true"/>
      <protection locked="false"/>
    </xf>
    <xf xfId="0" fontId="3" numFmtId="49" fillId="8" borderId="70" applyFont="1" applyNumberFormat="1" applyFill="1" applyBorder="1" applyAlignment="1" applyProtection="true">
      <alignment vertical="center" textRotation="0" wrapText="false" shrinkToFit="true"/>
      <protection locked="false"/>
    </xf>
    <xf xfId="0" fontId="3" numFmtId="0" fillId="0" borderId="27" applyFont="1" applyNumberFormat="0" applyFill="0" applyBorder="1" applyAlignment="1">
      <alignment vertical="center" textRotation="0" wrapText="false" shrinkToFit="false"/>
    </xf>
    <xf xfId="0" fontId="3" numFmtId="165" fillId="3" borderId="0" applyFont="1" applyNumberFormat="1" applyFill="1" applyBorder="0" applyAlignment="1">
      <alignment horizontal="center" vertical="center" textRotation="0" wrapText="false" shrinkToFit="true"/>
    </xf>
    <xf xfId="0" fontId="3" numFmtId="165" fillId="3" borderId="71" applyFont="1" applyNumberFormat="1" applyFill="1" applyBorder="1" applyAlignment="1">
      <alignment horizontal="center" vertical="center" textRotation="0" wrapText="false" shrinkToFit="true"/>
    </xf>
    <xf xfId="0" fontId="3" numFmtId="165" fillId="3" borderId="72" applyFont="1" applyNumberFormat="1" applyFill="1" applyBorder="1" applyAlignment="1">
      <alignment horizontal="center" vertical="center" textRotation="0" wrapText="false" shrinkToFit="true"/>
    </xf>
    <xf xfId="0" fontId="3" numFmtId="0" fillId="0" borderId="24" applyFont="1" applyNumberFormat="0" applyFill="0" applyBorder="1" applyAlignment="1">
      <alignment vertical="center" textRotation="0" wrapText="false" shrinkToFit="false"/>
    </xf>
    <xf xfId="0" fontId="3" numFmtId="165" fillId="3" borderId="73" applyFont="1" applyNumberFormat="1" applyFill="1" applyBorder="1" applyAlignment="1">
      <alignment horizontal="center" vertical="center" textRotation="0" wrapText="false" shrinkToFit="true"/>
    </xf>
    <xf xfId="0" fontId="5" numFmtId="0" fillId="0" borderId="5" applyFont="1" applyNumberFormat="0" applyFill="0" applyBorder="1" applyAlignment="1">
      <alignment vertical="center" textRotation="0" wrapText="false" shrinkToFit="true"/>
    </xf>
    <xf xfId="0" fontId="3" numFmtId="0" fillId="2" borderId="33" applyFont="1" applyNumberFormat="0" applyFill="1" applyBorder="1" applyAlignment="1">
      <alignment vertical="top" textRotation="255" wrapText="false" shrinkToFit="true"/>
    </xf>
    <xf xfId="0" fontId="6" numFmtId="0" fillId="9" borderId="1" applyFont="1" applyNumberFormat="0" applyFill="1" applyBorder="1" applyAlignment="1" applyProtection="true">
      <alignment vertical="center" textRotation="0" wrapText="false" shrinkToFit="true"/>
      <protection hidden="true"/>
    </xf>
    <xf xfId="0" fontId="3" numFmtId="0" fillId="0" borderId="27" applyFont="1" applyNumberFormat="0" applyFill="0" applyBorder="1" applyAlignment="1" applyProtection="true">
      <alignment horizontal="center" vertical="center" textRotation="0" wrapText="false" shrinkToFit="true"/>
      <protection hidden="true"/>
    </xf>
    <xf xfId="0" fontId="3" numFmtId="0" fillId="0" borderId="30" applyFont="1" applyNumberFormat="0" applyFill="0" applyBorder="1" applyAlignment="1" applyProtection="true">
      <alignment horizontal="center" vertical="center" textRotation="0" wrapText="false" shrinkToFit="true"/>
      <protection hidden="true"/>
    </xf>
    <xf xfId="0" fontId="3" numFmtId="0" fillId="0" borderId="34"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vertical="center" textRotation="0" wrapText="false" shrinkToFit="true"/>
      <protection hidden="true"/>
    </xf>
    <xf xfId="0" fontId="5" numFmtId="0" fillId="0" borderId="1" applyFont="1" applyNumberFormat="0" applyFill="0" applyBorder="1" applyAlignment="1" applyProtection="true">
      <alignment horizontal="center" vertical="center" textRotation="0" wrapText="false" shrinkToFit="true"/>
      <protection hidden="true"/>
    </xf>
    <xf xfId="0" fontId="5" numFmtId="0" fillId="0" borderId="5" applyFont="1" applyNumberFormat="0" applyFill="0" applyBorder="1" applyAlignment="1" applyProtection="true">
      <alignment vertical="center" textRotation="0" wrapText="false" shrinkToFit="false"/>
      <protection hidden="true"/>
    </xf>
    <xf xfId="0" fontId="5" numFmtId="0" fillId="0" borderId="30" applyFont="1" applyNumberFormat="0" applyFill="0" applyBorder="1" applyAlignment="1" applyProtection="true">
      <alignment vertical="center" textRotation="0" wrapText="false" shrinkToFit="false"/>
      <protection hidden="true"/>
    </xf>
    <xf xfId="0" fontId="5" numFmtId="0" fillId="0" borderId="67" applyFont="1" applyNumberFormat="0" applyFill="0" applyBorder="1" applyAlignment="1" applyProtection="true">
      <alignment vertical="center" textRotation="0" wrapText="false" shrinkToFit="false"/>
      <protection hidden="true"/>
    </xf>
    <xf xfId="0" fontId="5" numFmtId="0" fillId="10" borderId="1" applyFont="1" applyNumberFormat="0" applyFill="1" applyBorder="1" applyAlignment="1" applyProtection="true">
      <alignment horizontal="center" vertical="center" textRotation="0" wrapText="false" shrinkToFit="false"/>
      <protection hidden="true"/>
    </xf>
    <xf xfId="0" fontId="5" numFmtId="0" fillId="11" borderId="1" applyFont="1" applyNumberFormat="0" applyFill="1" applyBorder="1" applyAlignment="1" applyProtection="true">
      <alignment horizontal="center" vertical="center" textRotation="0" wrapText="false" shrinkToFit="false"/>
      <protection hidden="true"/>
    </xf>
    <xf xfId="0" fontId="0" numFmtId="0" fillId="0" borderId="0" applyFont="0" applyNumberFormat="0" applyFill="0" applyBorder="0" applyAlignment="1" applyProtection="true">
      <alignment vertical="center" textRotation="0" wrapText="false" shrinkToFit="true"/>
      <protection hidden="true"/>
    </xf>
    <xf xfId="0" fontId="0" numFmtId="0" fillId="0" borderId="0" applyFont="0" applyNumberFormat="0" applyFill="0" applyBorder="0"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10" borderId="1" applyFont="0" applyNumberFormat="0" applyFill="1" applyBorder="1" applyAlignment="1" applyProtection="true">
      <alignment vertical="center" textRotation="0" wrapText="false" shrinkToFit="false"/>
      <protection hidden="true"/>
    </xf>
    <xf xfId="0" fontId="0" numFmtId="168" fillId="0" borderId="1" applyFont="0" applyNumberFormat="1" applyFill="0"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0" borderId="67" applyFont="0" applyNumberFormat="0" applyFill="0"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9" borderId="1" applyFont="0" applyNumberFormat="0" applyFill="1"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false"/>
      <protection hidden="true"/>
    </xf>
    <xf xfId="0" fontId="0" numFmtId="0" fillId="12" borderId="67" applyFont="0" applyNumberFormat="0" applyFill="1"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false"/>
      <protection hidden="true"/>
    </xf>
    <xf xfId="0" fontId="3" numFmtId="0" fillId="0" borderId="0" applyFont="1" applyNumberFormat="0" applyFill="0" applyBorder="0" applyAlignment="1" applyProtection="true">
      <alignment horizontal="center" vertical="center" textRotation="0" wrapText="false" shrinkToFit="false"/>
      <protection locked="false"/>
    </xf>
    <xf xfId="0" fontId="3" numFmtId="0" fillId="0" borderId="74" applyFont="1" applyNumberFormat="0" applyFill="0" applyBorder="1" applyAlignment="1" applyProtection="true">
      <alignment horizontal="left" vertical="top" textRotation="0" wrapText="false" shrinkToFit="false"/>
      <protection locked="false"/>
    </xf>
    <xf xfId="0" fontId="3" numFmtId="0" fillId="0" borderId="0" applyFont="1" applyNumberFormat="0" applyFill="0" applyBorder="0" applyAlignment="1" applyProtection="true">
      <alignment horizontal="left" vertical="top" textRotation="0" wrapText="false" shrinkToFit="false"/>
      <protection locked="false"/>
    </xf>
    <xf xfId="0" fontId="7" numFmtId="0" fillId="0" borderId="0" applyFont="1" applyNumberFormat="0" applyFill="0" applyBorder="0" applyAlignment="1">
      <alignment vertical="center" textRotation="0" wrapText="false" shrinkToFit="false"/>
    </xf>
    <xf xfId="0" fontId="3" numFmtId="0" fillId="0" borderId="49" applyFont="1" applyNumberFormat="0" applyFill="0" applyBorder="1" applyAlignment="1">
      <alignment vertical="top" textRotation="255" wrapText="true" shrinkToFit="false"/>
    </xf>
    <xf xfId="0" fontId="3" numFmtId="0" fillId="0" borderId="49" applyFont="1" applyNumberFormat="0" applyFill="0" applyBorder="1" applyAlignment="1">
      <alignment vertical="top" textRotation="255" wrapText="true" shrinkToFit="false"/>
    </xf>
    <xf xfId="0" fontId="3" numFmtId="0" fillId="0" borderId="38"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0" borderId="49"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169" fillId="0" borderId="6" applyFont="1" applyNumberFormat="1" applyFill="0" applyBorder="1" applyAlignment="1">
      <alignment horizontal="center" vertical="center" textRotation="0" wrapText="false" shrinkToFit="true"/>
    </xf>
    <xf xfId="0" fontId="3" numFmtId="49" fillId="13" borderId="75" applyFont="1" applyNumberFormat="1" applyFill="1" applyBorder="1" applyAlignment="1">
      <alignment horizontal="left" vertical="center" textRotation="0" wrapText="false" shrinkToFit="true"/>
    </xf>
    <xf xfId="0" fontId="3" numFmtId="49" fillId="13" borderId="76" applyFont="1" applyNumberFormat="1" applyFill="1" applyBorder="1" applyAlignment="1">
      <alignment horizontal="left" vertical="center" textRotation="0" wrapText="false" shrinkToFit="true"/>
    </xf>
    <xf xfId="0" fontId="3" numFmtId="49" fillId="13" borderId="12" applyFont="1" applyNumberFormat="1" applyFill="1" applyBorder="1" applyAlignment="1">
      <alignment horizontal="left"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9" numFmtId="0" fillId="2" borderId="58" applyFont="1" applyNumberFormat="0" applyFill="1" applyBorder="1" applyAlignment="1" applyProtection="true">
      <alignment vertical="center" textRotation="0" wrapText="false" shrinkToFit="true"/>
      <protection locked="false"/>
    </xf>
    <xf xfId="0" fontId="9" numFmtId="0" fillId="2" borderId="67" applyFont="1" applyNumberFormat="0" applyFill="1" applyBorder="1" applyAlignment="1" applyProtection="true">
      <alignment vertical="center" textRotation="0" wrapText="false" shrinkToFit="true"/>
      <protection locked="false"/>
    </xf>
    <xf xfId="0" fontId="9" numFmtId="0" fillId="2" borderId="77" applyFont="1" applyNumberFormat="0" applyFill="1" applyBorder="1" applyAlignment="1" applyProtection="true">
      <alignment vertical="center" textRotation="0" wrapText="false" shrinkToFit="true"/>
      <protection locked="false"/>
    </xf>
    <xf xfId="0" fontId="9" numFmtId="0" fillId="8" borderId="38" applyFont="1" applyNumberFormat="0" applyFill="1" applyBorder="1" applyAlignment="1" applyProtection="true">
      <alignment vertical="center" textRotation="0" wrapText="false" shrinkToFit="true"/>
      <protection locked="false"/>
    </xf>
    <xf xfId="0" fontId="9" numFmtId="0" fillId="8" borderId="1" applyFont="1" applyNumberFormat="0" applyFill="1" applyBorder="1" applyAlignment="1" applyProtection="true">
      <alignment vertical="center" textRotation="0" wrapText="false" shrinkToFit="true"/>
      <protection locked="false"/>
    </xf>
    <xf xfId="0" fontId="9" numFmtId="0" fillId="8" borderId="49" applyFont="1" applyNumberFormat="0" applyFill="1" applyBorder="1" applyAlignment="1" applyProtection="true">
      <alignment vertical="center" textRotation="0" wrapText="false" shrinkToFit="true"/>
      <protection locked="false"/>
    </xf>
    <xf xfId="0" fontId="10" numFmtId="0" fillId="0" borderId="1" applyFont="1" applyNumberFormat="0" applyFill="0" applyBorder="1" applyAlignment="1" applyProtection="true">
      <alignment vertical="center" textRotation="0" wrapText="false" shrinkToFit="true"/>
      <protection hidden="true"/>
    </xf>
    <xf xfId="0" fontId="10" numFmtId="0" fillId="0" borderId="2" applyFont="1" applyNumberFormat="0" applyFill="0" applyBorder="1" applyAlignment="1" applyProtection="true">
      <alignment vertical="center" textRotation="0" wrapText="false" shrinkToFit="true"/>
      <protection hidden="true"/>
    </xf>
    <xf xfId="0" fontId="3" numFmtId="0" fillId="0" borderId="59" applyFont="1" applyNumberFormat="0" applyFill="0" applyBorder="1" applyAlignment="1">
      <alignment horizontal="center" vertical="center" textRotation="0" wrapText="false" shrinkToFit="false"/>
    </xf>
    <xf xfId="0" fontId="3" numFmtId="0" fillId="0" borderId="60" applyFont="1" applyNumberFormat="0" applyFill="0" applyBorder="1" applyAlignment="1">
      <alignment horizontal="center" vertical="center" textRotation="0" wrapText="false" shrinkToFit="false"/>
    </xf>
    <xf xfId="0" fontId="3" numFmtId="0" fillId="0" borderId="78" applyFont="1" applyNumberFormat="0" applyFill="0" applyBorder="1" applyAlignment="1">
      <alignment horizontal="center" vertical="center" textRotation="0" wrapText="false" shrinkToFit="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2" borderId="31" applyFont="1" applyNumberFormat="0" applyFill="1" applyBorder="1" applyAlignment="1" applyProtection="true">
      <alignment horizontal="center" vertical="center" textRotation="0" wrapText="false" shrinkToFit="false"/>
      <protection locked="false"/>
    </xf>
    <xf xfId="0" fontId="3" numFmtId="0" fillId="2" borderId="34" applyFont="1" applyNumberFormat="0" applyFill="1" applyBorder="1" applyAlignment="1" applyProtection="true">
      <alignment horizontal="center" vertical="center" textRotation="0" wrapText="false" shrinkToFit="false"/>
      <protection locked="false"/>
    </xf>
    <xf xfId="0" fontId="3" numFmtId="0" fillId="2" borderId="82" applyFont="1" applyNumberFormat="0" applyFill="1" applyBorder="1" applyAlignment="1" applyProtection="true">
      <alignment horizontal="center" vertical="center" textRotation="0" wrapText="false" shrinkToFit="false"/>
      <protection locked="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2" borderId="83" applyFont="1" applyNumberFormat="1" applyFill="1" applyBorder="1" applyAlignment="1" applyProtection="true">
      <alignment horizontal="left" vertical="center" textRotation="0" wrapText="false" shrinkToFit="false"/>
      <protection locked="false"/>
    </xf>
    <xf xfId="0" fontId="3" numFmtId="49" fillId="2" borderId="62" applyFont="1" applyNumberFormat="1" applyFill="1" applyBorder="1" applyAlignment="1" applyProtection="true">
      <alignment horizontal="left" vertical="center" textRotation="0" wrapText="false" shrinkToFit="false"/>
      <protection locked="false"/>
    </xf>
    <xf xfId="0" fontId="3" numFmtId="49" fillId="2" borderId="84" applyFont="1" applyNumberFormat="1" applyFill="1" applyBorder="1" applyAlignment="1" applyProtection="true">
      <alignment horizontal="left" vertical="center" textRotation="0" wrapText="false" shrinkToFit="false"/>
      <protection locked="false"/>
    </xf>
    <xf xfId="0" fontId="3" numFmtId="49" fillId="2" borderId="79" applyFont="1" applyNumberFormat="1" applyFill="1" applyBorder="1" applyAlignment="1" applyProtection="true">
      <alignment horizontal="left" vertical="center" textRotation="0" wrapText="false" shrinkToFit="false"/>
      <protection locked="false"/>
    </xf>
    <xf xfId="0" fontId="3" numFmtId="49" fillId="2" borderId="80" applyFont="1" applyNumberFormat="1" applyFill="1" applyBorder="1" applyAlignment="1" applyProtection="true">
      <alignment horizontal="left" vertical="center" textRotation="0" wrapText="false" shrinkToFit="false"/>
      <protection locked="false"/>
    </xf>
    <xf xfId="0" fontId="3" numFmtId="49" fillId="2" borderId="81" applyFont="1" applyNumberFormat="1" applyFill="1" applyBorder="1" applyAlignment="1" applyProtection="true">
      <alignment horizontal="left" vertical="center" textRotation="0" wrapText="false" shrinkToFit="false"/>
      <protection locked="false"/>
    </xf>
    <xf xfId="0" fontId="3" numFmtId="49" fillId="2" borderId="31" applyFont="1" applyNumberFormat="1" applyFill="1" applyBorder="1" applyAlignment="1" applyProtection="true">
      <alignment horizontal="center" vertical="center" textRotation="0" wrapText="false" shrinkToFit="false"/>
      <protection locked="false"/>
    </xf>
    <xf xfId="0" fontId="3" numFmtId="49" fillId="2" borderId="34" applyFont="1" applyNumberFormat="1" applyFill="1" applyBorder="1" applyAlignment="1" applyProtection="true">
      <alignment horizontal="center" vertical="center" textRotation="0" wrapText="false" shrinkToFit="false"/>
      <protection locked="false"/>
    </xf>
    <xf xfId="0" fontId="3" numFmtId="49" fillId="2" borderId="82" applyFont="1" applyNumberFormat="1" applyFill="1" applyBorder="1" applyAlignment="1" applyProtection="true">
      <alignment horizontal="center" vertical="center" textRotation="0" wrapText="false" shrinkToFit="false"/>
      <protection locked="false"/>
    </xf>
    <xf xfId="0" fontId="11" numFmtId="0" fillId="0" borderId="24" applyFont="1" applyNumberFormat="0" applyFill="0" applyBorder="1" applyAlignment="1">
      <alignment horizontal="center" vertical="center" textRotation="0" wrapText="false" shrinkToFit="false"/>
    </xf>
    <xf xfId="0" fontId="11" numFmtId="0" fillId="0" borderId="27" applyFont="1" applyNumberFormat="0" applyFill="0" applyBorder="1" applyAlignment="1">
      <alignment horizontal="center" vertical="center" textRotation="0" wrapText="false" shrinkToFit="false"/>
    </xf>
    <xf xfId="0" fontId="11" numFmtId="0" fillId="0" borderId="85" applyFont="1" applyNumberFormat="0" applyFill="0" applyBorder="1" applyAlignment="1">
      <alignment horizontal="center" vertical="center" textRotation="0" wrapText="false" shrinkToFit="false"/>
    </xf>
    <xf xfId="0" fontId="6" numFmtId="0" fillId="0" borderId="24" applyFont="1" applyNumberFormat="0" applyFill="0" applyBorder="1" applyAlignment="1">
      <alignment horizontal="center" vertical="center" textRotation="0" wrapText="true" shrinkToFit="false"/>
    </xf>
    <xf xfId="0" fontId="6" numFmtId="0" fillId="0" borderId="27" applyFont="1" applyNumberFormat="0" applyFill="0" applyBorder="1" applyAlignment="1">
      <alignment horizontal="center" vertical="center" textRotation="0" wrapText="true" shrinkToFit="false"/>
    </xf>
    <xf xfId="0" fontId="6" numFmtId="0" fillId="0" borderId="85" applyFont="1" applyNumberFormat="0" applyFill="0" applyBorder="1" applyAlignment="1">
      <alignment horizontal="center" vertical="center" textRotation="0" wrapText="true" shrinkToFit="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4" applyFont="1" applyNumberFormat="1" applyFill="1" applyBorder="1" applyAlignment="1" applyProtection="true">
      <alignment vertical="center" textRotation="0" wrapText="false" shrinkToFit="true"/>
      <protection locked="false"/>
    </xf>
    <xf xfId="0" fontId="3" numFmtId="49" fillId="2" borderId="82" applyFont="1" applyNumberFormat="1" applyFill="1" applyBorder="1" applyAlignment="1" applyProtection="true">
      <alignment vertical="center" textRotation="0" wrapText="false" shrinkToFit="true"/>
      <protection locked="false"/>
    </xf>
    <xf xfId="0" fontId="3" numFmtId="0" fillId="0" borderId="83" applyFont="1" applyNumberFormat="0" applyFill="0" applyBorder="1" applyAlignment="1">
      <alignment vertical="center" textRotation="0" wrapText="false" shrinkToFit="false"/>
    </xf>
    <xf xfId="0" fontId="3" numFmtId="0" fillId="0" borderId="62" applyFont="1" applyNumberFormat="0" applyFill="0" applyBorder="1" applyAlignment="1">
      <alignment vertical="center" textRotation="0" wrapText="false" shrinkToFit="false"/>
    </xf>
    <xf xfId="0" fontId="3" numFmtId="0" fillId="0" borderId="63" applyFont="1" applyNumberFormat="0" applyFill="0" applyBorder="1" applyAlignment="1">
      <alignment vertical="center" textRotation="0" wrapText="false" shrinkToFit="false"/>
    </xf>
    <xf xfId="0" fontId="3" numFmtId="0" fillId="0" borderId="74" applyFont="1" applyNumberFormat="0" applyFill="0" applyBorder="1" applyAlignment="1">
      <alignment vertical="center" textRotation="0" wrapText="false" shrinkToFit="false"/>
    </xf>
    <xf xfId="0" fontId="3" numFmtId="0" fillId="0" borderId="0" applyFont="1" applyNumberFormat="0" applyFill="0" applyBorder="0" applyAlignment="1">
      <alignment vertical="center" textRotation="0" wrapText="false" shrinkToFit="false"/>
    </xf>
    <xf xfId="0" fontId="3" numFmtId="0" fillId="0" borderId="64" applyFont="1" applyNumberFormat="0" applyFill="0" applyBorder="1" applyAlignment="1">
      <alignment vertical="center" textRotation="0" wrapText="false" shrinkToFit="false"/>
    </xf>
    <xf xfId="0" fontId="3" numFmtId="0" fillId="0" borderId="79" applyFont="1" applyNumberFormat="0" applyFill="0" applyBorder="1" applyAlignment="1">
      <alignment vertical="center" textRotation="0" wrapText="false" shrinkToFit="false"/>
    </xf>
    <xf xfId="0" fontId="3" numFmtId="0" fillId="0" borderId="80" applyFont="1" applyNumberFormat="0" applyFill="0" applyBorder="1" applyAlignment="1">
      <alignment vertical="center" textRotation="0" wrapText="false" shrinkToFit="false"/>
    </xf>
    <xf xfId="0" fontId="3" numFmtId="0" fillId="0" borderId="86" applyFont="1" applyNumberFormat="0" applyFill="0" applyBorder="1" applyAlignment="1">
      <alignment vertical="center" textRotation="0" wrapText="false" shrinkToFit="false"/>
    </xf>
    <xf xfId="0" fontId="3" numFmtId="0" fillId="0" borderId="5" applyFont="1" applyNumberFormat="0" applyFill="0" applyBorder="1" applyAlignment="1">
      <alignment vertical="center" textRotation="0" wrapText="false" shrinkToFit="false"/>
    </xf>
    <xf xfId="0" fontId="3" numFmtId="0" fillId="0" borderId="30" applyFont="1" applyNumberFormat="0" applyFill="0" applyBorder="1" applyAlignment="1">
      <alignment vertical="center" textRotation="0" wrapText="false" shrinkToFit="false"/>
    </xf>
    <xf xfId="0" fontId="3" numFmtId="0" fillId="0" borderId="67" applyFont="1" applyNumberFormat="0" applyFill="0" applyBorder="1" applyAlignment="1">
      <alignment vertical="center" textRotation="0" wrapText="false" shrinkToFit="false"/>
    </xf>
    <xf xfId="0" fontId="3" numFmtId="49" fillId="14" borderId="5" applyFont="1" applyNumberFormat="1" applyFill="1" applyBorder="1" applyAlignment="1" applyProtection="true">
      <alignment horizontal="center" vertical="center" textRotation="0" wrapText="false" shrinkToFit="false"/>
      <protection locked="false"/>
    </xf>
    <xf xfId="0" fontId="3" numFmtId="49" fillId="14" borderId="30" applyFont="1" applyNumberFormat="1" applyFill="1" applyBorder="1" applyAlignment="1" applyProtection="true">
      <alignment horizontal="center" vertical="center" textRotation="0" wrapText="false" shrinkToFit="false"/>
      <protection locked="false"/>
    </xf>
    <xf xfId="0" fontId="3" numFmtId="49" fillId="14" borderId="87" applyFont="1" applyNumberFormat="1" applyFill="1" applyBorder="1" applyAlignment="1" applyProtection="true">
      <alignment horizontal="center" vertical="center" textRotation="0" wrapText="false" shrinkToFit="false"/>
      <protection locked="false"/>
    </xf>
    <xf xfId="0" fontId="3" numFmtId="0" fillId="0" borderId="33" applyFont="1" applyNumberFormat="0" applyFill="0" applyBorder="1" applyAlignment="1">
      <alignment vertical="center" textRotation="0" wrapText="false" shrinkToFit="false"/>
    </xf>
    <xf xfId="0" fontId="3" numFmtId="0" fillId="0" borderId="34" applyFont="1" applyNumberFormat="0" applyFill="0" applyBorder="1" applyAlignment="1">
      <alignment vertical="center" textRotation="0" wrapText="false" shrinkToFit="false"/>
    </xf>
    <xf xfId="0" fontId="3" numFmtId="0" fillId="0" borderId="77" applyFont="1" applyNumberFormat="0" applyFill="0" applyBorder="1" applyAlignment="1">
      <alignment vertical="center" textRotation="0" wrapText="false" shrinkToFit="false"/>
    </xf>
    <xf xfId="0" fontId="3" numFmtId="49" fillId="14" borderId="33" applyFont="1" applyNumberFormat="1" applyFill="1" applyBorder="1" applyAlignment="1" applyProtection="true">
      <alignment horizontal="center" vertical="center" textRotation="0" wrapText="false" shrinkToFit="false"/>
      <protection locked="false"/>
    </xf>
    <xf xfId="0" fontId="3" numFmtId="49" fillId="14" borderId="34" applyFont="1" applyNumberFormat="1" applyFill="1" applyBorder="1" applyAlignment="1" applyProtection="true">
      <alignment horizontal="center" vertical="center" textRotation="0" wrapText="false" shrinkToFit="false"/>
      <protection locked="false"/>
    </xf>
    <xf xfId="0" fontId="3" numFmtId="49" fillId="14" borderId="82" applyFont="1" applyNumberFormat="1" applyFill="1" applyBorder="1" applyAlignment="1" applyProtection="true">
      <alignment horizontal="center" vertical="center" textRotation="0" wrapText="false" shrinkToFit="false"/>
      <protection locked="false"/>
    </xf>
    <xf xfId="0" fontId="3" numFmtId="0" fillId="0" borderId="88" applyFont="1" applyNumberFormat="0" applyFill="0" applyBorder="1" applyAlignment="1">
      <alignment vertical="center" textRotation="0" wrapText="false" shrinkToFit="false"/>
    </xf>
    <xf xfId="0" fontId="3" numFmtId="0" fillId="0" borderId="65" applyFont="1" applyNumberFormat="0" applyFill="0" applyBorder="1" applyAlignment="1">
      <alignment vertical="center" textRotation="0" wrapText="false" shrinkToFit="false"/>
    </xf>
    <xf xfId="0" fontId="3" numFmtId="0" fillId="0" borderId="16" applyFont="1" applyNumberFormat="0" applyFill="0" applyBorder="1" applyAlignment="1">
      <alignment vertical="center" textRotation="0" wrapText="false" shrinkToFit="false"/>
    </xf>
    <xf xfId="0" fontId="3" numFmtId="0" fillId="0" borderId="31" applyFont="1" applyNumberFormat="0" applyFill="0" applyBorder="1" applyAlignment="1">
      <alignment vertical="center" textRotation="0" wrapText="false" shrinkToFit="false"/>
    </xf>
    <xf xfId="0" fontId="3" numFmtId="0" fillId="0" borderId="82" applyFont="1" applyNumberFormat="0" applyFill="0" applyBorder="1" applyAlignment="1">
      <alignment vertical="center" textRotation="0" wrapText="false" shrinkToFit="false"/>
    </xf>
    <xf xfId="0" fontId="3" numFmtId="49" fillId="2" borderId="31" applyFont="1" applyNumberFormat="1" applyFill="1" applyBorder="1" applyAlignment="1" applyProtection="true">
      <alignment horizontal="left" vertical="center" textRotation="0" wrapText="false" shrinkToFit="false"/>
      <protection locked="false"/>
    </xf>
    <xf xfId="0" fontId="3" numFmtId="49" fillId="2" borderId="82" applyFont="1" applyNumberFormat="1" applyFill="1" applyBorder="1" applyAlignment="1" applyProtection="true">
      <alignment horizontal="left" vertical="center" textRotation="0" wrapText="false" shrinkToFit="false"/>
      <protection locked="false"/>
    </xf>
    <xf xfId="0" fontId="4" numFmtId="0" fillId="0" borderId="24" applyFont="1" applyNumberFormat="0" applyFill="0" applyBorder="1" applyAlignment="1">
      <alignment vertical="center" textRotation="0" wrapText="false" shrinkToFit="false"/>
    </xf>
    <xf xfId="0" fontId="4" numFmtId="0" fillId="0" borderId="27" applyFont="1" applyNumberFormat="0" applyFill="0" applyBorder="1" applyAlignment="1">
      <alignment vertical="center" textRotation="0" wrapText="false" shrinkToFit="false"/>
    </xf>
    <xf xfId="0" fontId="4" numFmtId="0" fillId="0" borderId="85" applyFont="1" applyNumberFormat="0" applyFill="0" applyBorder="1" applyAlignment="1">
      <alignment vertical="center" textRotation="0" wrapText="false" shrinkToFit="false"/>
    </xf>
    <xf xfId="0" fontId="3" numFmtId="0" fillId="14" borderId="31" applyFont="1" applyNumberFormat="0" applyFill="1" applyBorder="1" applyAlignment="1" applyProtection="true">
      <alignment horizontal="center" vertical="center" textRotation="0" wrapText="false" shrinkToFit="false"/>
      <protection locked="false"/>
    </xf>
    <xf xfId="0" fontId="3" numFmtId="0" fillId="14" borderId="34" applyFont="1" applyNumberFormat="0" applyFill="1" applyBorder="1" applyAlignment="1" applyProtection="true">
      <alignment horizontal="center" vertical="center" textRotation="0" wrapText="false" shrinkToFit="false"/>
      <protection locked="false"/>
    </xf>
    <xf xfId="0" fontId="3" numFmtId="0" fillId="14" borderId="82" applyFont="1" applyNumberFormat="0" applyFill="1" applyBorder="1" applyAlignment="1" applyProtection="true">
      <alignment horizontal="center" vertical="center" textRotation="0" wrapText="false" shrinkToFit="false"/>
      <protection locked="false"/>
    </xf>
    <xf xfId="0" fontId="3" numFmtId="49" fillId="14" borderId="24" applyFont="1" applyNumberFormat="1" applyFill="1" applyBorder="1" applyAlignment="1" applyProtection="true">
      <alignment horizontal="left" vertical="center" textRotation="0" wrapText="false" shrinkToFit="false"/>
      <protection locked="false"/>
    </xf>
    <xf xfId="0" fontId="3" numFmtId="49" fillId="14" borderId="85" applyFont="1" applyNumberFormat="1" applyFill="1" applyBorder="1" applyAlignment="1" applyProtection="true">
      <alignment horizontal="left"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14" borderId="83" applyFont="1" applyNumberFormat="1" applyFill="1" applyBorder="1" applyAlignment="1" applyProtection="true">
      <alignment horizontal="left" vertical="center" textRotation="0" wrapText="false" shrinkToFit="false"/>
      <protection locked="false"/>
    </xf>
    <xf xfId="0" fontId="3" numFmtId="49" fillId="14" borderId="84" applyFont="1" applyNumberFormat="1" applyFill="1" applyBorder="1" applyAlignment="1" applyProtection="true">
      <alignment horizontal="left" vertical="center" textRotation="0" wrapText="false" shrinkToFit="false"/>
      <protection locked="false"/>
    </xf>
    <xf xfId="0" fontId="3" numFmtId="49" fillId="14" borderId="79" applyFont="1" applyNumberFormat="1" applyFill="1" applyBorder="1" applyAlignment="1" applyProtection="true">
      <alignment horizontal="left" vertical="center" textRotation="0" wrapText="false" shrinkToFit="false"/>
      <protection locked="false"/>
    </xf>
    <xf xfId="0" fontId="3" numFmtId="49" fillId="14" borderId="81" applyFont="1" applyNumberFormat="1" applyFill="1" applyBorder="1" applyAlignment="1" applyProtection="true">
      <alignment horizontal="left" vertical="center" textRotation="0" wrapText="false" shrinkToFit="false"/>
      <protection locked="false"/>
    </xf>
    <xf xfId="0" fontId="3" numFmtId="0" fillId="0" borderId="59" applyFont="1" applyNumberFormat="0" applyFill="0" applyBorder="1" applyAlignment="1">
      <alignment vertical="center" textRotation="0" wrapText="false" shrinkToFit="false"/>
    </xf>
    <xf xfId="0" fontId="3" numFmtId="0" fillId="0" borderId="60" applyFont="1" applyNumberFormat="0" applyFill="0" applyBorder="1" applyAlignment="1">
      <alignment vertical="center" textRotation="0" wrapText="false" shrinkToFit="false"/>
    </xf>
    <xf xfId="0" fontId="3" numFmtId="0" fillId="0" borderId="7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85" applyFont="1" applyNumberFormat="0" applyFill="0" applyBorder="1" applyAlignment="1">
      <alignment vertical="center" textRotation="0" wrapText="false" shrinkToFit="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0" fillId="0" borderId="24" applyFont="1" applyNumberFormat="0" applyFill="0" applyBorder="1" applyAlignment="1">
      <alignment vertical="top" textRotation="0" wrapText="false" shrinkToFit="false"/>
    </xf>
    <xf xfId="0" fontId="3" numFmtId="0" fillId="0" borderId="27" applyFont="1" applyNumberFormat="0" applyFill="0" applyBorder="1" applyAlignment="1">
      <alignment vertical="top" textRotation="0" wrapText="false" shrinkToFit="false"/>
    </xf>
    <xf xfId="0" fontId="3" numFmtId="0" fillId="0" borderId="85" applyFont="1" applyNumberFormat="0" applyFill="0"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8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5" borderId="87" applyFont="1" applyNumberFormat="1" applyFill="1" applyBorder="1" applyAlignment="1">
      <alignment vertical="top" textRotation="0" wrapText="false" shrinkToFit="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7" applyFont="1" applyNumberFormat="0" applyFill="1" applyBorder="1" applyAlignment="1" applyProtection="true">
      <alignment horizontal="center" vertical="center" textRotation="0" wrapText="false" shrinkToFit="true"/>
      <protection locked="false"/>
    </xf>
    <xf xfId="0" fontId="0" numFmtId="0" fillId="0" borderId="52" applyFont="0" applyNumberFormat="0" applyFill="0" applyBorder="1" applyAlignment="1" applyProtection="true">
      <alignment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89" applyFont="1" applyNumberFormat="0" applyFill="1" applyBorder="1" applyAlignment="1" applyProtection="true">
      <alignment horizontal="center" vertical="center" textRotation="0" wrapText="false" shrinkToFit="true"/>
      <protection locked="false"/>
    </xf>
    <xf xfId="0" fontId="0" numFmtId="0" fillId="0" borderId="90" applyFont="0" applyNumberFormat="0" applyFill="0" applyBorder="1" applyAlignment="1" applyProtection="true">
      <alignment vertical="center" textRotation="0" wrapText="false" shrinkToFit="true"/>
      <protection locked="false"/>
    </xf>
    <xf xfId="0" fontId="3" numFmtId="0" fillId="0" borderId="2" applyFont="1" applyNumberFormat="0" applyFill="0" applyBorder="1" applyAlignment="1">
      <alignment horizontal="center" vertical="top" textRotation="255" wrapText="false" shrinkToFit="true"/>
    </xf>
    <xf xfId="0" fontId="0" numFmtId="0" fillId="0" borderId="4" applyFont="0" applyNumberFormat="0" applyFill="0" applyBorder="1" applyAlignment="1">
      <alignment horizontal="center" vertical="top" textRotation="255" wrapText="false" shrinkToFit="true"/>
    </xf>
    <xf xfId="0" fontId="0" numFmtId="0" fillId="0" borderId="91" applyFont="0" applyNumberFormat="0" applyFill="0" applyBorder="1" applyAlignment="1">
      <alignment horizontal="center" vertical="top" textRotation="255" wrapText="false" shrinkToFit="true"/>
    </xf>
    <xf xfId="0" fontId="3" numFmtId="0" fillId="0" borderId="19" applyFont="1" applyNumberFormat="0" applyFill="0" applyBorder="1" applyAlignment="1">
      <alignment horizontal="center" vertical="center" textRotation="255" wrapText="false" shrinkToFit="true"/>
    </xf>
    <xf xfId="0" fontId="0" numFmtId="0" fillId="0" borderId="21" applyFont="0" applyNumberFormat="0" applyFill="0" applyBorder="1" applyAlignment="1">
      <alignment vertical="center" textRotation="0" wrapText="false" shrinkToFit="false"/>
    </xf>
    <xf xfId="0" fontId="3" numFmtId="0" fillId="0" borderId="92" applyFont="1" applyNumberFormat="0" applyFill="0" applyBorder="1" applyAlignment="1">
      <alignment horizontal="center" vertical="center" textRotation="255" wrapText="false" shrinkToFit="true"/>
    </xf>
    <xf xfId="0" fontId="0" numFmtId="0" fillId="0" borderId="93" applyFont="0" applyNumberFormat="0" applyFill="0" applyBorder="1" applyAlignment="1">
      <alignment vertical="center" textRotation="0" wrapText="false" shrinkToFit="false"/>
    </xf>
    <xf xfId="0" fontId="3" numFmtId="0" fillId="0" borderId="22" applyFont="1" applyNumberFormat="0" applyFill="0" applyBorder="1" applyAlignment="1">
      <alignment horizontal="center" vertical="center" textRotation="255" wrapText="false" shrinkToFit="true"/>
    </xf>
    <xf xfId="0" fontId="3" numFmtId="0" fillId="0" borderId="94" applyFont="1" applyNumberFormat="0" applyFill="0" applyBorder="1" applyAlignment="1">
      <alignment horizontal="center" vertical="center" textRotation="255" wrapText="false" shrinkToFit="true"/>
    </xf>
    <xf xfId="0" fontId="3" numFmtId="0" fillId="2" borderId="28" applyFont="1" applyNumberFormat="0" applyFill="1" applyBorder="1" applyAlignment="1" applyProtection="true">
      <alignment horizontal="center"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false"/>
      <protection locked="false"/>
    </xf>
    <xf xfId="0" fontId="3" numFmtId="0" fillId="3" borderId="72" applyFont="1" applyNumberFormat="0" applyFill="1"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0" wrapText="false" shrinkToFit="true"/>
    </xf>
    <xf xfId="0" fontId="3" numFmtId="0" fillId="2" borderId="5" applyFont="1" applyNumberFormat="0"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vertical="center" textRotation="0" wrapText="false" shrinkToFit="true"/>
      <protection locked="false"/>
    </xf>
    <xf xfId="0" fontId="3" numFmtId="0" fillId="2" borderId="67" applyFont="1" applyNumberFormat="0"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0" numFmtId="0" fillId="0" borderId="30" applyFont="0" applyNumberFormat="0" applyFill="0" applyBorder="1" applyAlignment="1">
      <alignment horizontal="center" vertical="center" textRotation="0" wrapText="false" shrinkToFit="true"/>
    </xf>
    <xf xfId="0" fontId="0" numFmtId="0" fillId="0" borderId="67" applyFont="0"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91"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0" applyFont="1" applyNumberFormat="0" applyFill="0" applyBorder="0"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65" applyFont="1" applyNumberFormat="0" applyFill="0"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63"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64" applyFont="1" applyNumberFormat="0" applyFill="0"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16" applyFont="1" applyNumberFormat="0"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255" wrapText="false" shrinkToFit="true"/>
    </xf>
    <xf xfId="0" fontId="3" numFmtId="0" fillId="0" borderId="0" applyFont="1" applyNumberFormat="0" applyFill="0" applyBorder="0" applyAlignment="1">
      <alignment horizontal="center" vertical="center" textRotation="255" wrapText="false" shrinkToFit="true"/>
    </xf>
    <xf xfId="0" fontId="3" numFmtId="0" fillId="0" borderId="80" applyFont="1" applyNumberFormat="0" applyFill="0" applyBorder="1" applyAlignment="1">
      <alignment horizontal="center" vertical="center" textRotation="255"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73" applyFont="1" applyNumberFormat="0" applyFill="0" applyBorder="1" applyAlignment="1">
      <alignment horizontal="center" vertical="center" textRotation="0" wrapText="false" shrinkToFit="true"/>
    </xf>
    <xf xfId="0" fontId="3" numFmtId="0" fillId="0" borderId="94" applyFont="1" applyNumberFormat="0" applyFill="0" applyBorder="1" applyAlignment="1">
      <alignment horizontal="center" vertical="center" textRotation="0" wrapText="false" shrinkToFit="tru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2" borderId="97" applyFont="1" applyNumberFormat="1" applyFill="1" applyBorder="1" applyAlignment="1" applyProtection="true">
      <alignment vertical="center" textRotation="0" wrapText="false" shrinkToFit="true"/>
      <protection locked="false"/>
    </xf>
    <xf xfId="0" fontId="3" numFmtId="49" fillId="2" borderId="98" applyFont="1" applyNumberFormat="1" applyFill="1" applyBorder="1" applyAlignment="1" applyProtection="true">
      <alignment vertical="center" textRotation="0" wrapText="false" shrinkToFit="true"/>
      <protection locked="false"/>
    </xf>
    <xf xfId="0" fontId="3" numFmtId="49" fillId="2" borderId="99" applyFont="1" applyNumberFormat="1" applyFill="1" applyBorder="1" applyAlignment="1" applyProtection="true">
      <alignment vertical="center" textRotation="0" wrapText="false" shrinkToFit="true"/>
      <protection locked="false"/>
    </xf>
    <xf xfId="0" fontId="3" numFmtId="0" fillId="3" borderId="73" applyFont="1" applyNumberFormat="0" applyFill="1" applyBorder="1" applyAlignment="1">
      <alignment horizontal="center" vertical="center" textRotation="255" wrapText="false" shrinkToFit="true"/>
    </xf>
    <xf xfId="0" fontId="3" numFmtId="0" fillId="3" borderId="71" applyFont="1" applyNumberFormat="0" applyFill="1"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0" wrapText="false" shrinkToFit="true"/>
    </xf>
    <xf xfId="0" fontId="5" numFmtId="0" fillId="0" borderId="62" applyFont="1" applyNumberFormat="0" applyFill="0" applyBorder="1" applyAlignment="1">
      <alignment horizontal="center" vertical="center" textRotation="255" wrapText="true" shrinkToFit="false"/>
    </xf>
    <xf xfId="0" fontId="5" numFmtId="0" fillId="0" borderId="0" applyFont="1" applyNumberFormat="0" applyFill="0" applyBorder="0" applyAlignment="1">
      <alignment horizontal="center" vertical="center" textRotation="255" wrapText="false" shrinkToFit="false"/>
    </xf>
    <xf xfId="0" fontId="5" numFmtId="0" fillId="0" borderId="80" applyFont="1" applyNumberFormat="0" applyFill="0" applyBorder="1" applyAlignment="1">
      <alignment horizontal="center" vertical="center" textRotation="255" wrapText="false" shrinkToFit="false"/>
    </xf>
    <xf xfId="0" fontId="0" numFmtId="0" fillId="0" borderId="62" applyFont="0" applyNumberFormat="0" applyFill="0" applyBorder="1" applyAlignment="1">
      <alignment horizontal="center" vertical="center" textRotation="0" wrapText="false" shrinkToFit="true"/>
    </xf>
    <xf xfId="0" fontId="0" numFmtId="0" fillId="0" borderId="63" applyFont="0" applyNumberFormat="0" applyFill="0" applyBorder="1" applyAlignment="1">
      <alignment horizontal="center" vertical="center" textRotation="0" wrapText="false" shrinkToFit="true"/>
    </xf>
    <xf xfId="0" fontId="0" numFmtId="0" fillId="0" borderId="23" applyFont="0" applyNumberFormat="0" applyFill="0" applyBorder="1" applyAlignment="1">
      <alignment horizontal="center" vertical="center" textRotation="0" wrapText="false" shrinkToFit="true"/>
    </xf>
    <xf xfId="0" fontId="0" numFmtId="0" fillId="0" borderId="65" applyFont="0" applyNumberFormat="0" applyFill="0" applyBorder="1" applyAlignment="1">
      <alignment horizontal="center" vertical="center" textRotation="0" wrapText="false" shrinkToFit="true"/>
    </xf>
    <xf xfId="0" fontId="0" numFmtId="0" fillId="0" borderId="16" applyFont="0"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52" applyFont="1" applyNumberFormat="0" applyFill="0" applyBorder="1" applyAlignment="1">
      <alignment horizontal="center" vertical="center" textRotation="0" wrapText="false" shrinkToFit="true"/>
    </xf>
    <xf xfId="0" fontId="0" numFmtId="0" fillId="0" borderId="52" applyFont="0" applyNumberFormat="0" applyFill="0" applyBorder="1" applyAlignment="1">
      <alignment vertical="center" textRotation="0" wrapText="false" shrinkToFit="false"/>
    </xf>
    <xf xfId="0" fontId="3" numFmtId="0" fillId="0" borderId="17" applyFont="1" applyNumberFormat="0" applyFill="0"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255" wrapText="false" shrinkToFit="true"/>
    </xf>
    <xf xfId="0" fontId="3" numFmtId="0" fillId="0" borderId="18" applyFont="1" applyNumberFormat="0" applyFill="0"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255" wrapText="false" shrinkToFit="true"/>
    </xf>
    <xf xfId="0" fontId="3" numFmtId="49" fillId="0" borderId="5" applyFont="1" applyNumberFormat="1" applyFill="0" applyBorder="1" applyAlignment="1">
      <alignment horizontal="center" vertical="center" textRotation="0" wrapText="false" shrinkToFit="true"/>
    </xf>
    <xf xfId="0" fontId="3" numFmtId="49" fillId="0" borderId="30" applyFont="1" applyNumberFormat="1" applyFill="0" applyBorder="1" applyAlignment="1">
      <alignment horizontal="center" vertical="center" textRotation="0" wrapText="false" shrinkToFit="true"/>
    </xf>
    <xf xfId="0" fontId="3" numFmtId="49" fillId="0" borderId="67" applyFont="1" applyNumberFormat="1"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9" applyFont="1" applyNumberFormat="1" applyFill="1" applyBorder="1" applyAlignment="1">
      <alignment horizontal="center" vertical="center" textRotation="0" wrapText="false" shrinkToFit="true"/>
    </xf>
    <xf xfId="0" fontId="3" numFmtId="0" fillId="0" borderId="11" applyFont="1" applyNumberFormat="0" applyFill="0" applyBorder="1" applyAlignment="1">
      <alignment horizontal="center" vertical="center" textRotation="0" wrapText="false" shrinkToFit="true"/>
    </xf>
    <xf xfId="0" fontId="3" numFmtId="49" fillId="13" borderId="101" applyFont="1" applyNumberFormat="1" applyFill="1" applyBorder="1" applyAlignment="1">
      <alignment horizontal="center" vertical="center" textRotation="0" wrapText="false" shrinkToFit="true"/>
    </xf>
    <xf xfId="0" fontId="3" numFmtId="0" fillId="0" borderId="102" applyFont="1" applyNumberFormat="0" applyFill="0" applyBorder="1" applyAlignment="1">
      <alignment horizontal="center" vertical="center" textRotation="0" wrapText="false" shrinkToFit="true"/>
    </xf>
    <xf xfId="0" fontId="3" numFmtId="49" fillId="13" borderId="103" applyFont="1" applyNumberFormat="1" applyFill="1" applyBorder="1" applyAlignment="1">
      <alignment horizontal="center" vertical="center" textRotation="0" wrapText="false" shrinkToFit="true"/>
    </xf>
    <xf xfId="0" fontId="3" numFmtId="0" fillId="0" borderId="104" applyFont="1" applyNumberFormat="0" applyFill="0" applyBorder="1" applyAlignment="1">
      <alignment horizontal="center" vertical="center" textRotation="0" wrapText="false" shrinkToFit="true"/>
    </xf>
    <xf xfId="0" fontId="3" numFmtId="49" fillId="13" borderId="11" applyFont="1" applyNumberFormat="1" applyFill="1" applyBorder="1" applyAlignment="1">
      <alignment horizontal="left" vertical="center" textRotation="0" wrapText="false" shrinkToFit="true"/>
    </xf>
    <xf xfId="0" fontId="3" numFmtId="49" fillId="13" borderId="102" applyFont="1" applyNumberFormat="1" applyFill="1" applyBorder="1" applyAlignment="1">
      <alignment horizontal="left" vertical="center" textRotation="0" wrapText="false" shrinkToFit="true"/>
    </xf>
    <xf xfId="0" fontId="3" numFmtId="0" fillId="0" borderId="102" applyFont="1" applyNumberFormat="0" applyFill="0" applyBorder="1" applyAlignment="1">
      <alignment horizontal="left" vertical="center" textRotation="0" wrapText="false" shrinkToFit="true"/>
    </xf>
    <xf xfId="0" fontId="3" numFmtId="0" fillId="0" borderId="105" applyFont="1" applyNumberFormat="0" applyFill="0" applyBorder="1" applyAlignment="1">
      <alignment horizontal="left" vertical="center" textRotation="0" wrapText="false" shrinkToFit="true"/>
    </xf>
    <xf xfId="0" fontId="3" numFmtId="0" fillId="0" borderId="106" applyFont="1" applyNumberFormat="0" applyFill="0" applyBorder="1" applyAlignment="1">
      <alignment horizontal="left" vertical="center" textRotation="0" wrapText="false" shrinkToFit="true"/>
    </xf>
    <xf xfId="0" fontId="3" numFmtId="49" fillId="13" borderId="104" applyFont="1" applyNumberFormat="1" applyFill="1" applyBorder="1" applyAlignment="1">
      <alignment horizontal="left" vertical="center" textRotation="0" wrapText="false" shrinkToFit="true"/>
    </xf>
    <xf xfId="0" fontId="3" numFmtId="0" fillId="0" borderId="104" applyFont="1" applyNumberFormat="0" applyFill="0" applyBorder="1" applyAlignment="1">
      <alignment horizontal="left" vertical="center" textRotation="0" wrapText="false" shrinkToFit="true"/>
    </xf>
    <xf xfId="0" fontId="3" numFmtId="0" fillId="0" borderId="107" applyFont="1" applyNumberFormat="0" applyFill="0" applyBorder="1" applyAlignment="1">
      <alignment horizontal="left" vertical="center" textRotation="0" wrapText="false" shrinkToFit="true"/>
    </xf>
    <xf xfId="0" fontId="3" numFmtId="0" fillId="0" borderId="108" applyFont="1" applyNumberFormat="0" applyFill="0" applyBorder="1" applyAlignment="1">
      <alignment horizontal="left"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0" fillId="0" borderId="2" applyFont="1" applyNumberFormat="0" applyFill="0" applyBorder="1" applyAlignment="1">
      <alignment vertical="center" textRotation="0" wrapText="false" shrinkToFit="true"/>
    </xf>
    <xf xfId="0" fontId="3" numFmtId="0" fillId="0" borderId="66" applyFont="1" applyNumberFormat="0" applyFill="0" applyBorder="1" applyAlignment="1">
      <alignment vertical="center" textRotation="0" wrapText="false" shrinkToFit="true"/>
    </xf>
    <xf xfId="0" fontId="3" numFmtId="49" fillId="2" borderId="4" applyFont="1" applyNumberFormat="1"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5" numFmtId="0" fillId="0" borderId="5"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15" borderId="1" applyFont="1" applyNumberFormat="0" applyFill="1" applyBorder="1" applyAlignment="1" applyProtection="true">
      <alignment horizontal="center" vertical="center" textRotation="0" wrapText="false" shrinkToFit="true"/>
      <protection locked="false"/>
    </xf>
    <xf xfId="0" fontId="3" numFmtId="0" fillId="0" borderId="1" applyFont="1" applyNumberFormat="0" applyFill="0" applyBorder="1" applyAlignment="1">
      <alignment vertical="center" textRotation="0" wrapText="false" shrinkToFit="true"/>
    </xf>
    <xf xfId="0" fontId="8" numFmtId="0" fillId="0" borderId="1" applyFont="1" applyNumberFormat="0" applyFill="0" applyBorder="1" applyAlignment="1">
      <alignment horizontal="center" vertical="center" textRotation="0" wrapText="false" shrinkToFit="true"/>
    </xf>
    <xf xfId="0" fontId="0" numFmtId="0" fillId="0" borderId="1" applyFont="0" applyNumberFormat="0" applyFill="0" applyBorder="1" applyAlignment="1">
      <alignment vertical="center" textRotation="0" wrapText="false" shrinkToFit="true"/>
    </xf>
    <xf xfId="0" fontId="12" numFmtId="0" fillId="16" borderId="0" applyFont="1" applyNumberFormat="0" applyFill="1" applyBorder="0" applyAlignment="1">
      <alignment horizontal="center" vertical="center" textRotation="0" wrapText="false" shrinkToFit="true"/>
    </xf>
    <xf xfId="0" fontId="0" numFmtId="0" fillId="0" borderId="0" applyFont="0" applyNumberFormat="0" applyFill="0" applyBorder="0" applyAlignment="1">
      <alignment horizontal="center"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3" numFmtId="0" fillId="0" borderId="2" applyFont="1" applyNumberFormat="0" applyFill="0" applyBorder="1" applyAlignment="1">
      <alignment horizontal="center" vertical="center" textRotation="255" wrapText="false" shrinkToFit="true"/>
    </xf>
    <xf xfId="0" fontId="3" numFmtId="0" fillId="0" borderId="4" applyFont="1" applyNumberFormat="0" applyFill="0" applyBorder="1" applyAlignment="1">
      <alignment horizontal="center" vertical="center" textRotation="255" wrapText="false" shrinkToFit="true"/>
    </xf>
    <xf xfId="0" fontId="3" numFmtId="0" fillId="0" borderId="66" applyFont="1" applyNumberFormat="0" applyFill="0" applyBorder="1" applyAlignment="1">
      <alignment horizontal="center" vertical="center" textRotation="255" wrapText="false" shrinkToFit="true"/>
    </xf>
    <xf xfId="0" fontId="3" numFmtId="0" fillId="0" borderId="2" applyFont="1" applyNumberFormat="0" applyFill="0" applyBorder="1" applyAlignment="1">
      <alignment horizontal="center" vertical="center" textRotation="0" wrapText="false" shrinkToFit="true"/>
    </xf>
    <xf xfId="0" fontId="3" numFmtId="0" fillId="0" borderId="66" applyFont="1" applyNumberFormat="0" applyFill="0" applyBorder="1" applyAlignment="1">
      <alignment horizontal="center" vertical="center" textRotation="0" wrapText="false" shrinkToFit="true"/>
    </xf>
    <xf xfId="0" fontId="0" numFmtId="0" fillId="0" borderId="2" applyFont="0"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30"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vertical="center" textRotation="0" wrapText="false" shrinkToFit="true"/>
    </xf>
    <xf xfId="0" fontId="3" numFmtId="0" fillId="0" borderId="30" applyFont="1" applyNumberFormat="0" applyFill="0" applyBorder="1" applyAlignment="1">
      <alignment vertical="center" textRotation="0" wrapText="false" shrinkToFit="true"/>
    </xf>
    <xf xfId="0" fontId="3" numFmtId="0" fillId="0" borderId="67" applyFont="1" applyNumberFormat="0" applyFill="0" applyBorder="1" applyAlignment="1">
      <alignment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3" numFmtId="0" fillId="0" borderId="67"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80" applyFont="1" applyNumberFormat="0" applyFill="0" applyBorder="1" applyAlignment="1">
      <alignment horizontal="center" vertical="center" textRotation="0" wrapText="false" shrinkToFit="true"/>
    </xf>
    <xf xfId="0" fontId="3" numFmtId="0" fillId="0" borderId="86"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34"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30" applyFont="1" applyNumberFormat="0" applyFill="1" applyBorder="1" applyAlignment="1">
      <alignment horizontal="center" vertical="center" textRotation="0" wrapText="false" shrinkToFit="true"/>
    </xf>
    <xf xfId="0" fontId="3" numFmtId="0" fillId="2" borderId="59" applyFont="1" applyNumberFormat="0" applyFill="1" applyBorder="1" applyAlignment="1" applyProtection="true">
      <alignment horizontal="center" vertical="center" textRotation="0" wrapText="false" shrinkToFit="true"/>
      <protection locked="false"/>
    </xf>
    <xf xfId="0" fontId="3" numFmtId="0" fillId="2" borderId="60" applyFont="1" applyNumberFormat="0" applyFill="1" applyBorder="1" applyAlignment="1" applyProtection="true">
      <alignment horizontal="center" vertical="center" textRotation="0" wrapText="false" shrinkToFit="true"/>
      <protection locked="false"/>
    </xf>
    <xf xfId="0" fontId="3" numFmtId="0" fillId="2" borderId="78" applyFont="1" applyNumberFormat="0" applyFill="1" applyBorder="1" applyAlignment="1" applyProtection="true">
      <alignment horizontal="center" vertical="center" textRotation="0" wrapText="false" shrinkToFit="true"/>
      <protection locked="false"/>
    </xf>
    <xf xfId="0" fontId="3" numFmtId="170" fillId="0" borderId="109" applyFont="1" applyNumberFormat="1" applyFill="0" applyBorder="1" applyAlignment="1" applyProtection="true">
      <alignment vertical="center" textRotation="0" wrapText="false" shrinkToFit="true"/>
      <protection hidden="true"/>
    </xf>
    <xf xfId="0" fontId="3" numFmtId="170" fillId="0" borderId="78" applyFont="1" applyNumberFormat="1" applyFill="0" applyBorder="1" applyAlignment="1" applyProtection="true">
      <alignment vertical="center" textRotation="0" wrapText="false" shrinkToFit="true"/>
      <protection hidden="true"/>
    </xf>
    <xf xfId="0" fontId="3" numFmtId="0" fillId="3" borderId="20" applyFont="1" applyNumberFormat="0" applyFill="1" applyBorder="1" applyAlignment="1">
      <alignment horizontal="lef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7" borderId="5" applyFont="1" applyNumberFormat="0" applyFill="1" applyBorder="1" applyAlignment="1">
      <alignment horizontal="center" vertical="center" textRotation="0" wrapText="false" shrinkToFit="false"/>
    </xf>
    <xf xfId="0" fontId="3" numFmtId="0" fillId="7" borderId="30" applyFont="1" applyNumberFormat="0" applyFill="1" applyBorder="1" applyAlignment="1">
      <alignment horizontal="center" vertical="center" textRotation="0" wrapText="false" shrinkToFit="false"/>
    </xf>
    <xf xfId="0" fontId="3" numFmtId="0" fillId="7" borderId="67" applyFont="1" applyNumberFormat="0" applyFill="1" applyBorder="1" applyAlignment="1">
      <alignment horizontal="center" vertical="center" textRotation="0" wrapText="false" shrinkToFit="false"/>
    </xf>
    <xf xfId="0" fontId="0" numFmtId="0" fillId="0" borderId="30" applyFont="0" applyNumberFormat="0" applyFill="0" applyBorder="1" applyAlignment="1" applyProtection="true">
      <alignment vertical="center" textRotation="0" wrapText="false" shrinkToFit="false"/>
      <protection locked="false"/>
    </xf>
    <xf xfId="0" fontId="0" numFmtId="0" fillId="0" borderId="67" applyFont="0" applyNumberFormat="0" applyFill="0" applyBorder="1" applyAlignment="1" applyProtection="true">
      <alignment vertical="center" textRotation="0" wrapText="false" shrinkToFit="false"/>
      <protection locked="false"/>
    </xf>
    <xf xfId="0" fontId="3" numFmtId="0" fillId="0" borderId="61" applyFont="1" applyNumberFormat="0" applyFill="0" applyBorder="1" applyAlignment="1">
      <alignment horizontal="center" vertical="center" textRotation="0" wrapText="true" shrinkToFit="true"/>
    </xf>
    <xf xfId="0" fontId="3" numFmtId="0" fillId="0" borderId="62" applyFont="1" applyNumberFormat="0" applyFill="0" applyBorder="1" applyAlignment="1">
      <alignment horizontal="center" vertical="center" textRotation="0" wrapText="true" shrinkToFit="true"/>
    </xf>
    <xf xfId="0" fontId="0" numFmtId="0" fillId="0" borderId="63" applyFont="0" applyNumberFormat="0" applyFill="0" applyBorder="1" applyAlignment="1">
      <alignment vertical="center" textRotation="0" wrapText="true" shrinkToFit="false"/>
    </xf>
    <xf xfId="0" fontId="3" numFmtId="0" fillId="0" borderId="20" applyFont="1" applyNumberFormat="0" applyFill="0" applyBorder="1" applyAlignment="1">
      <alignment horizontal="center" vertical="center" textRotation="0" wrapText="true" shrinkToFit="true"/>
    </xf>
    <xf xfId="0" fontId="3" numFmtId="0" fillId="0" borderId="0" applyFont="1" applyNumberFormat="0" applyFill="0" applyBorder="0" applyAlignment="1">
      <alignment horizontal="center" vertical="center" textRotation="0" wrapText="true" shrinkToFit="true"/>
    </xf>
    <xf xfId="0" fontId="0" numFmtId="0" fillId="0" borderId="64" applyFont="0" applyNumberFormat="0" applyFill="0" applyBorder="1" applyAlignment="1">
      <alignment vertical="center" textRotation="0" wrapText="true" shrinkToFit="false"/>
    </xf>
    <xf xfId="0" fontId="3" numFmtId="0" fillId="0" borderId="23" applyFont="1" applyNumberFormat="0" applyFill="0" applyBorder="1" applyAlignment="1">
      <alignment horizontal="center" vertical="center" textRotation="0" wrapText="true" shrinkToFit="true"/>
    </xf>
    <xf xfId="0" fontId="3" numFmtId="0" fillId="0" borderId="65" applyFont="1" applyNumberFormat="0" applyFill="0" applyBorder="1" applyAlignment="1">
      <alignment horizontal="center" vertical="center" textRotation="0" wrapText="true" shrinkToFit="true"/>
    </xf>
    <xf xfId="0" fontId="0" numFmtId="0" fillId="0" borderId="16" applyFont="0" applyNumberFormat="0" applyFill="0" applyBorder="1" applyAlignment="1">
      <alignment vertical="center" textRotation="0" wrapText="true" shrinkToFit="false"/>
    </xf>
    <xf xfId="0" fontId="0" numFmtId="0" fillId="0" borderId="63" applyFont="0" applyNumberFormat="0" applyFill="0" applyBorder="1" applyAlignment="1">
      <alignment vertical="center" textRotation="0" wrapText="false" shrinkToFit="false"/>
    </xf>
    <xf xfId="0" fontId="0" numFmtId="0" fillId="0" borderId="64" applyFont="0" applyNumberFormat="0" applyFill="0" applyBorder="1" applyAlignment="1">
      <alignment vertical="center" textRotation="0" wrapText="false" shrinkToFit="false"/>
    </xf>
    <xf xfId="0" fontId="3" numFmtId="0" fillId="2" borderId="26" applyFont="1" applyNumberFormat="0" applyFill="1" applyBorder="1" applyAlignment="1" applyProtection="true">
      <alignment vertical="center" textRotation="0" wrapText="false" shrinkToFit="true"/>
      <protection locked="false"/>
    </xf>
    <xf xfId="0" fontId="0" numFmtId="0" fillId="0" borderId="27" applyFont="0" applyNumberFormat="0" applyFill="0" applyBorder="1" applyAlignment="1" applyProtection="true">
      <alignment vertical="center" textRotation="0" wrapText="false" shrinkToFit="false"/>
      <protection locked="false"/>
    </xf>
    <xf xfId="0" fontId="0" numFmtId="0" fillId="0" borderId="58" applyFont="0" applyNumberFormat="0" applyFill="0" applyBorder="1" applyAlignment="1" applyProtection="true">
      <alignment vertical="center" textRotation="0" wrapText="false" shrinkToFit="false"/>
      <protection locked="false"/>
    </xf>
    <xf xfId="0" fontId="3" numFmtId="0" fillId="2" borderId="61" applyFont="1" applyNumberFormat="0" applyFill="1" applyBorder="1" applyAlignment="1">
      <alignment horizontal="center" vertical="center" textRotation="0" wrapText="false" shrinkToFit="true"/>
    </xf>
    <xf xfId="0" fontId="3" numFmtId="0" fillId="13" borderId="24" applyFont="1" applyNumberFormat="0" applyFill="1" applyBorder="1" applyAlignment="1">
      <alignment horizontal="left" vertical="center" textRotation="0" wrapText="false" shrinkToFit="true"/>
    </xf>
    <xf xfId="0" fontId="3" numFmtId="0" fillId="13" borderId="27" applyFont="1" applyNumberFormat="0" applyFill="1" applyBorder="1" applyAlignment="1">
      <alignment horizontal="left" vertical="center" textRotation="0" wrapText="false" shrinkToFit="true"/>
    </xf>
    <xf xfId="0" fontId="3" numFmtId="0" fillId="13" borderId="85" applyFont="1" applyNumberFormat="0" applyFill="1" applyBorder="1" applyAlignment="1">
      <alignment horizontal="left" vertical="center" textRotation="0" wrapText="false" shrinkToFit="true"/>
    </xf>
    <xf xfId="0" fontId="3" numFmtId="0" fillId="14" borderId="83" applyFont="1" applyNumberFormat="0" applyFill="1" applyBorder="1" applyAlignment="1" applyProtection="true">
      <alignment horizontal="left" vertical="top" textRotation="0" wrapText="true" shrinkToFit="false"/>
      <protection locked="false"/>
    </xf>
    <xf xfId="0" fontId="3" numFmtId="0" fillId="14" borderId="62" applyFont="1" applyNumberFormat="0" applyFill="1" applyBorder="1" applyAlignment="1" applyProtection="true">
      <alignment horizontal="left" vertical="top" textRotation="0" wrapText="true" shrinkToFit="false"/>
      <protection locked="false"/>
    </xf>
    <xf xfId="0" fontId="3" numFmtId="0" fillId="14" borderId="84"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0" borderId="2" applyFont="1" applyNumberFormat="0" applyFill="0" applyBorder="1" applyAlignment="1">
      <alignment horizontal="center" vertical="top" textRotation="255" wrapText="true" shrinkToFit="false"/>
    </xf>
    <xf xfId="0" fontId="0" numFmtId="0" fillId="0" borderId="4" applyFont="0" applyNumberFormat="0" applyFill="0" applyBorder="1" applyAlignment="1">
      <alignment horizontal="center" vertical="top" textRotation="255" wrapText="true" shrinkToFit="false"/>
    </xf>
    <xf xfId="0" fontId="0" numFmtId="0" fillId="0" borderId="91" applyFont="0" applyNumberFormat="0" applyFill="0" applyBorder="1" applyAlignment="1">
      <alignment horizontal="center" vertical="top" textRotation="255" wrapText="true" shrinkToFit="false"/>
    </xf>
    <xf xfId="0" fontId="3" numFmtId="0" fillId="3" borderId="111" applyFont="1" applyNumberFormat="0" applyFill="1" applyBorder="1" applyAlignment="1">
      <alignment horizontal="center" vertical="center" textRotation="0" wrapText="false" shrinkToFit="true"/>
    </xf>
    <xf xfId="0" fontId="0" numFmtId="0" fillId="0" borderId="76" applyFont="0" applyNumberFormat="0" applyFill="0" applyBorder="1" applyAlignment="1">
      <alignment horizontal="center" vertical="center" textRotation="0" wrapText="false" shrinkToFit="true"/>
    </xf>
    <xf xfId="0" fontId="0" numFmtId="0" fillId="0" borderId="12" applyFont="0" applyNumberFormat="0" applyFill="0" applyBorder="1" applyAlignment="1">
      <alignment horizontal="center" vertical="center" textRotation="0" wrapText="false" shrinkToFit="true"/>
    </xf>
    <xf xfId="0" fontId="3" numFmtId="0" fillId="3" borderId="97" applyFont="1" applyNumberFormat="0" applyFill="1" applyBorder="1" applyAlignment="1">
      <alignment horizontal="center" vertical="center" textRotation="0" wrapText="false" shrinkToFit="true"/>
    </xf>
    <xf xfId="0" fontId="0" numFmtId="0" fillId="0" borderId="98" applyFont="0" applyNumberFormat="0" applyFill="0" applyBorder="1" applyAlignment="1">
      <alignment horizontal="center" vertical="center" textRotation="0" wrapText="false" shrinkToFit="true"/>
    </xf>
    <xf xfId="0" fontId="0" numFmtId="0" fillId="0" borderId="99" applyFont="0"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61" applyFont="1" applyNumberFormat="0" applyFill="1" applyBorder="1" applyAlignment="1">
      <alignment horizontal="left" vertical="center" textRotation="0" wrapText="true" shrinkToFit="false"/>
    </xf>
    <xf xfId="0" fontId="0" numFmtId="0" fillId="0" borderId="62" applyFont="0" applyNumberFormat="0" applyFill="0" applyBorder="1" applyAlignment="1">
      <alignment horizontal="left" vertical="center" textRotation="0" wrapText="true" shrinkToFit="false"/>
    </xf>
    <xf xfId="0" fontId="0" numFmtId="0" fillId="0" borderId="63" applyFont="0" applyNumberFormat="0" applyFill="0" applyBorder="1" applyAlignment="1">
      <alignment horizontal="left" vertical="center" textRotation="0" wrapText="true" shrinkToFit="false"/>
    </xf>
    <xf xfId="0" fontId="0" numFmtId="0" fillId="0" borderId="96" applyFont="0" applyNumberFormat="0" applyFill="0" applyBorder="1" applyAlignment="1">
      <alignment horizontal="left" vertical="center" textRotation="0" wrapText="true" shrinkToFit="false"/>
    </xf>
    <xf xfId="0" fontId="0" numFmtId="0" fillId="0" borderId="80"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6" numFmtId="0" fillId="3" borderId="2" applyFont="1" applyNumberFormat="0" applyFill="1" applyBorder="1" applyAlignment="1">
      <alignment horizontal="center" vertical="top" textRotation="255" wrapText="true" shrinkToFit="false"/>
    </xf>
    <xf xfId="0" fontId="13" numFmtId="0" fillId="0" borderId="4" applyFont="1" applyNumberFormat="0" applyFill="0" applyBorder="1" applyAlignment="1">
      <alignment horizontal="center" vertical="top" textRotation="255" wrapText="true" shrinkToFit="false"/>
    </xf>
    <xf xfId="0" fontId="13" numFmtId="0" fillId="0" borderId="91" applyFont="1" applyNumberFormat="0" applyFill="0" applyBorder="1" applyAlignment="1">
      <alignment horizontal="center" vertical="top" textRotation="255" wrapText="true" shrinkToFit="false"/>
    </xf>
    <xf xfId="0" fontId="3" numFmtId="0" fillId="3" borderId="30" applyFont="1" applyNumberFormat="0" applyFill="1" applyBorder="1" applyAlignment="1">
      <alignment horizontal="center" vertical="center" textRotation="0" wrapText="false" shrinkToFit="true"/>
    </xf>
    <xf xfId="0" fontId="3" numFmtId="0" fillId="3" borderId="67" applyFont="1" applyNumberFormat="0" applyFill="1"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true" shrinkToFit="false"/>
    </xf>
    <xf xfId="0" fontId="3" numFmtId="0" fillId="0" borderId="96" applyFont="1" applyNumberFormat="0" applyFill="0" applyBorder="1" applyAlignment="1">
      <alignment horizontal="center" vertical="center" textRotation="0" wrapText="true" shrinkToFit="false"/>
    </xf>
    <xf xfId="0" fontId="3" numFmtId="0" fillId="0" borderId="72"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false"/>
    </xf>
    <xf xfId="0" fontId="0" numFmtId="0" fillId="0" borderId="30" applyFont="0" applyNumberFormat="0" applyFill="0" applyBorder="1" applyAlignment="1">
      <alignment horizontal="center" vertical="center" textRotation="0" wrapText="false" shrinkToFit="false"/>
    </xf>
    <xf xfId="0" fontId="0" numFmtId="0" fillId="0" borderId="67"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horizontal="center" vertical="center" textRotation="0" wrapText="false" shrinkToFit="false"/>
    </xf>
    <xf xfId="0" fontId="0" numFmtId="0" fillId="0" borderId="12" applyFont="0" applyNumberFormat="0" applyFill="0" applyBorder="1" applyAlignment="1">
      <alignment horizontal="center" vertical="center" textRotation="0" wrapText="false" shrinkToFit="false"/>
    </xf>
    <xf xfId="0" fontId="0" numFmtId="0" fillId="0" borderId="98" applyFont="0" applyNumberFormat="0" applyFill="0" applyBorder="1" applyAlignment="1">
      <alignment horizontal="center" vertical="center" textRotation="0" wrapText="false" shrinkToFit="false"/>
    </xf>
    <xf xfId="0" fontId="0" numFmtId="0" fillId="0" borderId="99"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vertical="center" textRotation="0" wrapText="false" shrinkToFit="false"/>
    </xf>
    <xf xfId="0" fontId="0" numFmtId="0" fillId="0" borderId="12" applyFont="0" applyNumberFormat="0" applyFill="0" applyBorder="1" applyAlignment="1">
      <alignment vertical="center" textRotation="0" wrapText="false" shrinkToFit="false"/>
    </xf>
    <xf xfId="0" fontId="0" numFmtId="0" fillId="0" borderId="98" applyFont="0" applyNumberFormat="0" applyFill="0" applyBorder="1" applyAlignment="1">
      <alignment vertical="center" textRotation="0" wrapText="false" shrinkToFit="false"/>
    </xf>
    <xf xfId="0" fontId="0" numFmtId="0" fillId="0" borderId="99" applyFont="0" applyNumberFormat="0" applyFill="0" applyBorder="1" applyAlignment="1">
      <alignment vertical="center" textRotation="0" wrapText="false" shrinkToFit="false"/>
    </xf>
    <xf xfId="0" fontId="3" numFmtId="0" fillId="13" borderId="24" applyFont="1" applyNumberFormat="0" applyFill="1" applyBorder="1" applyAlignment="1">
      <alignment horizontal="left" vertical="top" textRotation="0" wrapText="false" shrinkToFit="false"/>
    </xf>
    <xf xfId="0" fontId="3" numFmtId="0" fillId="13" borderId="27" applyFont="1" applyNumberFormat="0" applyFill="1" applyBorder="1" applyAlignment="1">
      <alignment horizontal="left" vertical="top" textRotation="0" wrapText="false" shrinkToFit="false"/>
    </xf>
    <xf xfId="0" fontId="3" numFmtId="0" fillId="13" borderId="85" applyFont="1" applyNumberFormat="0" applyFill="1" applyBorder="1" applyAlignment="1">
      <alignment horizontal="left" vertical="top" textRotation="0" wrapText="false" shrinkToFit="false"/>
    </xf>
    <xf xfId="0" fontId="3" numFmtId="0" fillId="2" borderId="83" applyFont="1" applyNumberFormat="0" applyFill="1" applyBorder="1" applyAlignment="1" applyProtection="true">
      <alignment horizontal="left" vertical="top" textRotation="0" wrapText="true" shrinkToFit="false"/>
      <protection locked="false"/>
    </xf>
    <xf xfId="0" fontId="3" numFmtId="0" fillId="2" borderId="62" applyFont="1" applyNumberFormat="0" applyFill="1" applyBorder="1" applyAlignment="1" applyProtection="true">
      <alignment horizontal="left" vertical="top" textRotation="0" wrapText="true" shrinkToFit="false"/>
      <protection locked="false"/>
    </xf>
    <xf xfId="0" fontId="3" numFmtId="0" fillId="2" borderId="84"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center" textRotation="0" wrapText="false" shrinkToFit="true"/>
    </xf>
    <xf xfId="0" fontId="3" numFmtId="0" fillId="13" borderId="60" applyFont="1" applyNumberFormat="0" applyFill="1" applyBorder="1" applyAlignment="1">
      <alignment horizontal="left" vertical="center" textRotation="0" wrapText="false" shrinkToFit="true"/>
    </xf>
    <xf xfId="0" fontId="3" numFmtId="0" fillId="13" borderId="78" applyFont="1" applyNumberFormat="0" applyFill="1" applyBorder="1" applyAlignment="1">
      <alignment horizontal="left" vertical="center" textRotation="0" wrapText="false" shrinkToFit="true"/>
    </xf>
    <xf xfId="0" fontId="3" numFmtId="0" fillId="14" borderId="46" applyFont="1" applyNumberFormat="0" applyFill="1" applyBorder="1" applyAlignment="1" applyProtection="true">
      <alignment horizontal="left" vertical="top" textRotation="0" wrapText="true" shrinkToFit="false"/>
      <protection locked="false"/>
    </xf>
    <xf xfId="0" fontId="3" numFmtId="0" fillId="14" borderId="47" applyFont="1" applyNumberFormat="0" applyFill="1" applyBorder="1" applyAlignment="1" applyProtection="true">
      <alignment horizontal="left" vertical="top" textRotation="0" wrapText="true" shrinkToFit="false"/>
      <protection locked="false"/>
    </xf>
    <xf xfId="0" fontId="3" numFmtId="0" fillId="14" borderId="48"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top" textRotation="0" wrapText="false" shrinkToFit="false"/>
    </xf>
    <xf xfId="0" fontId="3" numFmtId="0" fillId="13" borderId="60" applyFont="1" applyNumberFormat="0" applyFill="1" applyBorder="1" applyAlignment="1">
      <alignment horizontal="left" vertical="top" textRotation="0" wrapText="false" shrinkToFit="false"/>
    </xf>
    <xf xfId="0" fontId="3" numFmtId="0" fillId="13" borderId="78" applyFont="1" applyNumberFormat="0" applyFill="1" applyBorder="1" applyAlignment="1">
      <alignment horizontal="left" vertical="top" textRotation="0" wrapText="false" shrinkToFit="false"/>
    </xf>
    <xf xfId="0" fontId="3" numFmtId="0" fillId="2" borderId="46" applyFont="1" applyNumberFormat="0" applyFill="1" applyBorder="1" applyAlignment="1" applyProtection="true">
      <alignment horizontal="left" vertical="top" textRotation="0" wrapText="true" shrinkToFit="false"/>
      <protection locked="false"/>
    </xf>
    <xf xfId="0" fontId="3" numFmtId="0" fillId="2" borderId="47" applyFont="1" applyNumberFormat="0" applyFill="1" applyBorder="1" applyAlignment="1" applyProtection="true">
      <alignment horizontal="left" vertical="top" textRotation="0" wrapText="true" shrinkToFit="false"/>
      <protection locked="false"/>
    </xf>
    <xf xfId="0" fontId="3" numFmtId="0" fillId="2" borderId="48"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0" borderId="24" applyFont="1" applyNumberFormat="0" applyFill="0" applyBorder="1" applyAlignment="1">
      <alignment horizontal="center" vertical="center" textRotation="0" wrapText="false" shrinkToFit="true"/>
    </xf>
    <xf xfId="0" fontId="3" numFmtId="0" fillId="0" borderId="27" applyFont="1" applyNumberFormat="0" applyFill="0" applyBorder="1" applyAlignment="1">
      <alignment horizontal="center" vertical="center" textRotation="0" wrapText="false" shrinkToFit="true"/>
    </xf>
    <xf xfId="0" fontId="3" numFmtId="0" fillId="0" borderId="85" applyFont="1" applyNumberFormat="0" applyFill="0" applyBorder="1" applyAlignment="1">
      <alignment horizontal="center" vertical="center" textRotation="0" wrapText="false" shrinkToFit="true"/>
    </xf>
    <xf xfId="0" fontId="3" numFmtId="0" fillId="2" borderId="33" applyFont="1" applyNumberFormat="0" applyFill="1" applyBorder="1" applyAlignment="1" applyProtection="true">
      <alignment vertical="center" textRotation="0" wrapText="false" shrinkToFit="true"/>
      <protection locked="false"/>
    </xf>
    <xf xfId="0" fontId="0" numFmtId="0" fillId="0" borderId="34" applyFont="0" applyNumberFormat="0" applyFill="0" applyBorder="1" applyAlignment="1" applyProtection="true">
      <alignment vertical="center" textRotation="0" wrapText="false" shrinkToFit="false"/>
      <protection locked="false"/>
    </xf>
    <xf xfId="0" fontId="0" numFmtId="0" fillId="0" borderId="77" applyFont="0" applyNumberFormat="0" applyFill="0" applyBorder="1" applyAlignment="1" applyProtection="true">
      <alignment vertical="center" textRotation="0" wrapText="false" shrinkToFit="false"/>
      <protection locked="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27"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cellXfs>
  <cellStyles count="1">
    <cellStyle name="Normal" xfId="0" builtinId="0"/>
  </cellStyles>
  <dxfs count="96">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strike val="0"/>
        <color rgb="FFFFFFFF"/>
      </font>
      <fill>
        <patternFill patternType="solid">
          <bgColor rgb="FF000000"/>
        </patternFill>
      </fill>
      <border/>
    </dxf>
    <dxf>
      <font>
        <strike val="0"/>
        <color rgb="FF000000"/>
      </font>
      <fill>
        <patternFill patternType="solid">
          <bgColor rgb="FFA6A6A6"/>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2F2F2"/>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fgColor rgb="FFFFFFFF"/>
          <bgColor rgb="FFFF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FG983061"/>
  <sheetViews>
    <sheetView tabSelected="1" workbookViewId="0" zoomScale="80" zoomScaleNormal="80" showGridLines="true" showRowColHeaders="1" topLeftCell="B2">
      <selection activeCell="B2" sqref="B2"/>
    </sheetView>
  </sheetViews>
  <sheetFormatPr defaultRowHeight="14.4" outlineLevelRow="0" outlineLevelCol="0"/>
  <cols>
    <col min="1" max="1" width="5.625" hidden="true" customWidth="true" style="0"/>
    <col min="2" max="2" width="3.875" customWidth="true" style="0"/>
    <col min="3" max="3" width="10.625" customWidth="true" style="0"/>
    <col min="4" max="4" width="10.625" customWidth="true" style="0"/>
    <col min="5" max="5" width="10.625" customWidth="true" style="0"/>
    <col min="6" max="6" width="10.625" customWidth="true" style="0"/>
    <col min="7" max="7" width="5.125" customWidth="true" style="0"/>
    <col min="8" max="8" width="5.125" customWidth="true" style="0"/>
    <col min="9" max="9" width="5.125" customWidth="true" style="0"/>
    <col min="10" max="10" width="5.125" customWidth="true" style="0"/>
    <col min="11" max="11" width="5.125" customWidth="true" style="0"/>
    <col min="12" max="12" width="8.125" customWidth="true" style="0"/>
    <col min="13" max="13" width="5.125" customWidth="true" style="0"/>
    <col min="14" max="14" width="5.125" customWidth="true" style="0"/>
    <col min="15" max="15" width="2.875" customWidth="true" style="0"/>
    <col min="16" max="16" width="2.875" customWidth="true" style="0"/>
    <col min="17" max="17" width="5.125" customWidth="true" style="0"/>
    <col min="18" max="18" width="2.875" customWidth="true" style="0"/>
    <col min="19" max="19" width="2.875" customWidth="true" style="0"/>
    <col min="20" max="20" width="5.125" customWidth="true" style="0"/>
    <col min="21" max="21" width="5.125" customWidth="true" style="0"/>
    <col min="22" max="22" width="5.125" customWidth="true" style="0"/>
    <col min="23" max="23" width="5.125" customWidth="true" style="0"/>
    <col min="24" max="24" width="5.125" customWidth="true" style="0"/>
    <col min="25" max="25" width="5.125" customWidth="true" style="0"/>
    <col min="26" max="26" width="5.125" customWidth="true" style="0"/>
    <col min="27" max="27" width="5.125" customWidth="true" style="0"/>
    <col min="28" max="28" width="5.125" customWidth="true" style="0"/>
    <col min="29" max="29" width="5.125" customWidth="true" style="0"/>
    <col min="30" max="30" width="5.125" customWidth="true" style="0"/>
    <col min="31" max="31" width="5.125" customWidth="true" style="0"/>
    <col min="32" max="32" width="5.125" customWidth="true" style="0"/>
    <col min="33" max="33" width="5.125" customWidth="true" style="0"/>
    <col min="34" max="34" width="5.125" customWidth="true" style="0"/>
    <col min="35" max="35" width="5.125" customWidth="true" style="0"/>
    <col min="36" max="36" width="5.125" customWidth="true" style="0"/>
    <col min="37" max="37" width="5.125" customWidth="true" style="0"/>
    <col min="38" max="38" width="5.125" customWidth="true" style="0"/>
    <col min="39" max="39" width="5.25" customWidth="true" style="0"/>
    <col min="40" max="40" width="5.125" customWidth="true" style="0"/>
    <col min="41" max="41" width="5.125" customWidth="true" style="0"/>
    <col min="42" max="42" width="5.125" customWidth="true" style="0"/>
    <col min="43" max="43" width="5.125" customWidth="true" style="0"/>
    <col min="44" max="44" width="5.125" customWidth="true" style="0"/>
    <col min="45" max="45" width="5.125" customWidth="true" style="0"/>
    <col min="46" max="46" width="5.125" customWidth="true" style="0"/>
    <col min="47" max="47" width="5.125" customWidth="true" style="0"/>
    <col min="48" max="48" width="5.125" customWidth="true" style="0"/>
    <col min="49" max="49" width="5.125" customWidth="true" style="0"/>
    <col min="50" max="50" width="5.125" customWidth="true" style="0"/>
    <col min="51" max="51" width="5.125" customWidth="true" style="0"/>
    <col min="52" max="52" width="5.125" customWidth="true" style="0"/>
    <col min="53" max="53" width="5.125" customWidth="true" style="0"/>
    <col min="54" max="54" width="5.125" customWidth="true" style="0"/>
    <col min="55" max="55" width="5.125" customWidth="true" style="0"/>
    <col min="56" max="56" width="5.125" customWidth="true" style="0"/>
    <col min="57" max="57" width="5.125" customWidth="true" style="0"/>
    <col min="58" max="58" width="5.125" customWidth="true" style="0"/>
    <col min="59" max="59" width="5.125" customWidth="true" style="0"/>
    <col min="60" max="60" width="5.125" customWidth="true" style="0"/>
    <col min="61" max="61" width="5.125" customWidth="true" style="0"/>
    <col min="62" max="62" width="5.125" customWidth="true" style="0"/>
    <col min="63" max="63" width="5.125" customWidth="true" style="0"/>
    <col min="64" max="64" width="5.125" customWidth="true" style="0"/>
    <col min="65" max="65" width="5.125" customWidth="true" style="0"/>
    <col min="66" max="66" width="5.125" customWidth="true" style="0"/>
    <col min="67" max="67" width="25.125" customWidth="true" style="0"/>
    <col min="68" max="68" width="13.625" customWidth="true" style="0"/>
    <col min="69" max="69" width="15.125" customWidth="true" style="0"/>
    <col min="70" max="70" width="25.125" customWidth="true" style="0"/>
    <col min="71" max="71" width="58.5" customWidth="true" style="0"/>
    <col min="72" max="72" width="48" customWidth="true" style="0"/>
    <col min="73" max="73" width="7" hidden="true" customWidth="true" style="0"/>
    <col min="74" max="74" width="11.625" hidden="true" customWidth="true" style="0"/>
    <col min="75" max="75" width="11.625" hidden="true" customWidth="true" style="0"/>
    <col min="76" max="76" width="11.625" hidden="true" customWidth="true" style="0"/>
    <col min="77" max="77" width="37.875" customWidth="true" style="0"/>
    <col min="78" max="78" width="11.625" customWidth="true" style="0"/>
    <col min="79" max="79" width="18" customWidth="true" style="0"/>
    <col min="80" max="80" width="11.625" hidden="true" customWidth="true" style="0"/>
    <col min="81" max="81" width="9.75" hidden="true" customWidth="true" style="0"/>
    <col min="82" max="82" width="11.625" hidden="true" customWidth="true" style="0"/>
    <col min="83" max="83" width="11.625" hidden="true" customWidth="true" style="0"/>
    <col min="84" max="84" width="18.125" customWidth="true" style="0"/>
    <col min="85" max="85" width="11.625" hidden="true" customWidth="true" style="0"/>
    <col min="86" max="86" width="23.375" hidden="true" customWidth="true" style="0"/>
    <col min="87" max="87" width="23.375" hidden="true" customWidth="true" style="0"/>
    <col min="88" max="88" width="23.375" hidden="true" customWidth="true" style="0"/>
    <col min="89" max="89" width="22.625" hidden="true" customWidth="true" style="0"/>
    <col min="90" max="90" width="12" hidden="true" customWidth="true" style="0"/>
    <col min="91" max="91" width="12" hidden="true" customWidth="true" style="0"/>
    <col min="92" max="92" width="22.625" hidden="true" customWidth="true" style="0"/>
    <col min="93" max="93" width="9.25" customWidth="true" style="0"/>
    <col min="94" max="94" width="9.25" customWidth="true" style="0"/>
    <col min="95" max="95" width="9.25" customWidth="true" style="0"/>
    <col min="96" max="96" width="12.125" hidden="true" customWidth="true" style="0"/>
    <col min="97" max="97" width="12.125" hidden="true" customWidth="true" style="0"/>
    <col min="98" max="98" width="10.75" hidden="true" customWidth="true" style="0"/>
    <col min="99" max="99" width="10.75" hidden="true" customWidth="true" style="0"/>
    <col min="100" max="100" width="13.875" hidden="true" customWidth="true" style="0"/>
    <col min="101" max="101" width="9.25" hidden="true" customWidth="true" style="0"/>
    <col min="102" max="102" width="9.25" hidden="true" customWidth="true" style="0"/>
    <col min="103" max="103" width="27" hidden="true" customWidth="true" style="0"/>
    <col min="104" max="104" width="20.25" hidden="true" customWidth="true" style="0"/>
    <col min="105" max="105" width="27" hidden="true" customWidth="true" style="0"/>
    <col min="106" max="106" width="24.875" hidden="true" customWidth="true" style="0"/>
    <col min="107" max="107" width="10.375" hidden="true" customWidth="true" style="0"/>
    <col min="108" max="108" width="49.625" hidden="true" customWidth="true" style="0"/>
    <col min="109" max="109" width="12.625" hidden="true" customWidth="true" style="0"/>
    <col min="110" max="110" width="10.5" hidden="true" customWidth="true" style="0"/>
    <col min="111" max="111" width="49.625" hidden="true" customWidth="true" style="0"/>
    <col min="112" max="112" width="12.625" hidden="true" customWidth="true" style="0"/>
    <col min="113" max="113" width="24" hidden="true" customWidth="true" style="0"/>
    <col min="114" max="114" width="9.25" hidden="true" customWidth="true" style="0"/>
    <col min="115" max="115" width="9.25" hidden="true" customWidth="true" style="0"/>
    <col min="116" max="116" width="9.2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17.625" hidden="true" customWidth="true" style="0"/>
    <col min="123" max="123" width="14.5" hidden="true" customWidth="true" style="0"/>
    <col min="124" max="124" width="14.5" hidden="true" customWidth="true" style="0"/>
    <col min="125" max="125" width="14.5" hidden="true" customWidth="true" style="0"/>
    <col min="126" max="126" width="14.5" hidden="true" customWidth="true" style="0"/>
    <col min="127" max="127" width="13" hidden="true" customWidth="true" style="0"/>
    <col min="128" max="128" width="16.125" hidden="true" customWidth="true" style="0"/>
    <col min="129" max="129" width="22.375" hidden="true" customWidth="true" style="0"/>
    <col min="130" max="130" width="31" hidden="true" customWidth="true" style="0"/>
    <col min="131" max="131" width="13" hidden="true" customWidth="true" style="0"/>
    <col min="132" max="132" width="14.625" hidden="true" customWidth="true" style="0"/>
    <col min="133" max="133" width="22.125" hidden="true" customWidth="true" style="0"/>
    <col min="134" max="134" width="9" hidden="true" customWidth="true" style="0"/>
    <col min="135" max="135" width="23.125" hidden="true" customWidth="true" style="0"/>
    <col min="136" max="136" width="14.75" hidden="true" customWidth="true" style="0"/>
    <col min="137" max="137" width="31" hidden="true" customWidth="true" style="0"/>
    <col min="138" max="138" width="9.25" hidden="true" customWidth="true" style="0"/>
    <col min="139" max="139" width="13.25" hidden="true" customWidth="true" style="0"/>
    <col min="140" max="140" width="11.125" hidden="true" customWidth="true" style="0"/>
    <col min="141" max="141" width="11.125" hidden="true" customWidth="true" style="0"/>
    <col min="142" max="142" width="12.875" hidden="true" customWidth="true" style="0"/>
    <col min="143" max="143" width="27.5" hidden="true" customWidth="true" style="0"/>
    <col min="144" max="144" width="13.5" hidden="true" customWidth="true" style="0"/>
    <col min="145" max="145" width="13.5" hidden="true" customWidth="true" style="0"/>
    <col min="146" max="146" width="23" hidden="true" customWidth="true" style="0"/>
    <col min="147" max="147" width="23" hidden="true" customWidth="true" style="0"/>
    <col min="148" max="148" width="13.5" hidden="true" customWidth="true" style="0"/>
    <col min="149" max="149" width="17.375" hidden="true" customWidth="true" style="0"/>
    <col min="150" max="150" width="22.75" hidden="true" customWidth="true" style="0"/>
    <col min="151" max="151" width="23.25" hidden="true" customWidth="true" style="0"/>
    <col min="152" max="152" width="30" hidden="true" customWidth="true" style="0"/>
    <col min="153" max="153" width="12.25" hidden="true" customWidth="true" style="0"/>
    <col min="154" max="154" width="12.25" hidden="true" customWidth="true" style="0"/>
    <col min="155" max="155" width="12.25" hidden="true" customWidth="true" style="0"/>
    <col min="156" max="156" width="12.25" hidden="true" customWidth="true" style="0"/>
    <col min="157" max="157" width="11.375" hidden="true" customWidth="true" style="0"/>
    <col min="158" max="158" width="22.75" hidden="true" customWidth="true" style="0"/>
    <col min="159" max="159" width="22.75" hidden="true" customWidth="true" style="0"/>
    <col min="160" max="160" width="79.875" hidden="true" customWidth="true" style="0"/>
  </cols>
  <sheetData>
    <row r="1" spans="1:163" customHeight="1" ht="18.75" hidden="true">
      <c r="A1" s="74">
        <v>0</v>
      </c>
      <c r="B1" s="74">
        <v>1</v>
      </c>
      <c r="C1" s="74">
        <v>2</v>
      </c>
      <c r="D1" s="74">
        <v>3</v>
      </c>
      <c r="E1" s="74">
        <v>4</v>
      </c>
      <c r="F1" s="74">
        <v>5</v>
      </c>
      <c r="G1" s="74">
        <v>6</v>
      </c>
      <c r="H1" s="74">
        <v>7</v>
      </c>
      <c r="I1" s="74">
        <v>8</v>
      </c>
      <c r="J1" s="74">
        <v>9</v>
      </c>
      <c r="K1" s="74">
        <v>10</v>
      </c>
      <c r="L1" s="74">
        <v>11</v>
      </c>
      <c r="M1" s="74">
        <v>12</v>
      </c>
      <c r="N1" s="74">
        <v>13</v>
      </c>
      <c r="O1" s="74">
        <v>14</v>
      </c>
      <c r="P1" s="74">
        <v>15</v>
      </c>
      <c r="Q1" s="74">
        <v>16</v>
      </c>
      <c r="R1" s="74">
        <v>17</v>
      </c>
      <c r="S1" s="74">
        <v>18</v>
      </c>
      <c r="T1" s="74">
        <v>19</v>
      </c>
      <c r="U1" s="74">
        <v>20</v>
      </c>
      <c r="V1" s="74">
        <v>21</v>
      </c>
      <c r="W1" s="74">
        <v>22</v>
      </c>
      <c r="X1" s="74">
        <v>23</v>
      </c>
      <c r="Y1" s="74">
        <v>24</v>
      </c>
      <c r="Z1" s="74">
        <v>25</v>
      </c>
      <c r="AA1" s="74">
        <v>26</v>
      </c>
      <c r="AB1" s="74">
        <v>27</v>
      </c>
      <c r="AC1" s="74">
        <v>28</v>
      </c>
      <c r="AD1" s="74">
        <v>29</v>
      </c>
      <c r="AE1" s="74">
        <v>30</v>
      </c>
      <c r="AF1" s="74">
        <v>31</v>
      </c>
      <c r="AG1" s="74">
        <v>32</v>
      </c>
      <c r="AH1" s="74">
        <v>36</v>
      </c>
      <c r="AI1" s="74">
        <v>37</v>
      </c>
      <c r="AJ1" s="74">
        <v>38</v>
      </c>
      <c r="AK1" s="74">
        <v>39</v>
      </c>
      <c r="AL1" s="74">
        <v>41</v>
      </c>
      <c r="AM1" s="74">
        <v>42</v>
      </c>
      <c r="AN1" s="74">
        <v>43</v>
      </c>
      <c r="AO1" s="74">
        <v>48</v>
      </c>
      <c r="AP1" s="74">
        <v>49</v>
      </c>
      <c r="AQ1" s="74">
        <v>50</v>
      </c>
      <c r="AR1" s="74">
        <v>51</v>
      </c>
      <c r="AS1" s="74">
        <v>52</v>
      </c>
      <c r="AT1" s="74"/>
      <c r="AU1" s="74"/>
      <c r="AV1" s="74"/>
      <c r="AW1" s="74"/>
      <c r="AX1" s="74"/>
      <c r="AY1" s="74"/>
      <c r="AZ1" s="74"/>
      <c r="BA1" s="74"/>
      <c r="BB1" s="74"/>
      <c r="BC1" s="74"/>
      <c r="BD1" s="74"/>
      <c r="BE1" s="74"/>
      <c r="BF1" s="74"/>
      <c r="BG1" s="204">
        <v>53</v>
      </c>
      <c r="BH1" s="74">
        <v>54</v>
      </c>
      <c r="BI1" s="74">
        <v>55</v>
      </c>
      <c r="BJ1" s="74">
        <v>56</v>
      </c>
      <c r="BK1" s="74">
        <v>57</v>
      </c>
      <c r="BL1" s="74">
        <v>58</v>
      </c>
      <c r="BM1" s="74">
        <v>59</v>
      </c>
      <c r="BN1" s="74">
        <v>60</v>
      </c>
      <c r="BO1" s="74">
        <v>61</v>
      </c>
      <c r="BP1" s="74">
        <v>62</v>
      </c>
      <c r="BQ1" s="74">
        <v>63</v>
      </c>
      <c r="BR1" s="74">
        <v>64</v>
      </c>
      <c r="BS1" s="74">
        <v>65</v>
      </c>
      <c r="BT1" s="74">
        <v>66</v>
      </c>
      <c r="BU1" s="74">
        <v>67</v>
      </c>
      <c r="BV1" s="74">
        <v>68</v>
      </c>
      <c r="BW1" s="74">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3" customHeight="1" ht="28.5">
      <c r="A2">
        <v>1</v>
      </c>
      <c r="B2" s="1" t="s">
        <v>0</v>
      </c>
      <c r="AD2" s="97" t="s">
        <v>1</v>
      </c>
    </row>
    <row r="3" spans="1:163" customHeight="1" ht="18.75">
      <c r="A3">
        <v>2</v>
      </c>
      <c r="B3" s="474" t="s">
        <v>2</v>
      </c>
      <c r="C3" s="394"/>
      <c r="D3" s="191" t="str">
        <f>"C"&amp;IF($R$7&lt;10,"00"&amp;$R$7,"0"&amp;$R$7)</f>
        <v>C007</v>
      </c>
      <c r="L3" s="480" t="s">
        <v>3</v>
      </c>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row>
    <row r="4" spans="1:163" customHeight="1" ht="18.75">
      <c r="A4">
        <v>3</v>
      </c>
      <c r="B4" s="2" t="s">
        <v>4</v>
      </c>
    </row>
    <row r="5" spans="1:163" customHeight="1" ht="18.75">
      <c r="A5">
        <v>4</v>
      </c>
      <c r="B5" s="475" t="s">
        <v>5</v>
      </c>
      <c r="C5" s="475"/>
      <c r="D5" s="3" t="s">
        <v>6</v>
      </c>
      <c r="E5" s="4"/>
      <c r="F5" s="3" t="s">
        <v>7</v>
      </c>
      <c r="G5" s="476"/>
      <c r="H5" s="476"/>
      <c r="I5" s="477" t="s">
        <v>8</v>
      </c>
      <c r="J5" s="477"/>
    </row>
    <row r="6" spans="1:163" customHeight="1" ht="13.5">
      <c r="A6">
        <v>5</v>
      </c>
    </row>
    <row r="7" spans="1:163" customHeight="1" ht="24.75">
      <c r="A7">
        <v>6</v>
      </c>
      <c r="B7" s="478" t="s">
        <v>9</v>
      </c>
      <c r="C7" s="478"/>
      <c r="D7" s="232">
        <f>IF(ISNA(VLOOKUP(I7,$C$145:$D$211,2,FALSE)),"",VLOOKUP(I7,$C$145:$D$211,2,FALSE))</f>
        <v>38</v>
      </c>
      <c r="E7" s="478" t="s">
        <v>10</v>
      </c>
      <c r="F7" s="478"/>
      <c r="G7" s="479"/>
      <c r="H7" s="479"/>
      <c r="I7" s="478" t="s">
        <v>11</v>
      </c>
      <c r="J7" s="478"/>
      <c r="K7" s="478"/>
      <c r="L7" s="478"/>
      <c r="M7" s="478"/>
      <c r="N7" s="478" t="s">
        <v>12</v>
      </c>
      <c r="O7" s="478"/>
      <c r="P7" s="478"/>
      <c r="Q7" s="478"/>
      <c r="R7" s="232">
        <v>7</v>
      </c>
      <c r="S7" s="482"/>
      <c r="T7" s="482"/>
      <c r="U7" s="482"/>
      <c r="V7" s="478" t="s">
        <v>13</v>
      </c>
      <c r="W7" s="478"/>
      <c r="X7" s="478"/>
      <c r="Y7" s="478" t="s">
        <v>14</v>
      </c>
      <c r="Z7" s="478"/>
      <c r="AA7" s="478"/>
      <c r="AB7" s="478"/>
      <c r="AC7" s="478"/>
      <c r="AD7" s="478"/>
      <c r="AE7" s="478"/>
      <c r="AF7" s="478"/>
      <c r="AG7" s="478"/>
    </row>
    <row r="8" spans="1:163">
      <c r="A8">
        <v>7</v>
      </c>
    </row>
    <row r="9" spans="1:163" customHeight="1" ht="22.5">
      <c r="A9">
        <v>8</v>
      </c>
      <c r="B9" s="483" t="s">
        <v>15</v>
      </c>
      <c r="C9" s="5" t="s">
        <v>16</v>
      </c>
      <c r="D9" s="486" t="s">
        <v>17</v>
      </c>
      <c r="E9" s="486"/>
      <c r="F9" s="486" t="s">
        <v>18</v>
      </c>
      <c r="G9" s="486"/>
      <c r="H9" s="488"/>
      <c r="I9" s="472" t="s">
        <v>19</v>
      </c>
      <c r="J9" s="473"/>
      <c r="K9" s="473"/>
      <c r="L9" s="473"/>
      <c r="M9" s="473"/>
      <c r="N9" s="490" t="s">
        <v>20</v>
      </c>
      <c r="O9" s="467"/>
      <c r="P9" s="9" t="s">
        <v>21</v>
      </c>
      <c r="Q9" s="466">
        <v>921</v>
      </c>
      <c r="R9" s="467"/>
      <c r="S9" s="9" t="s">
        <v>21</v>
      </c>
      <c r="T9" s="466">
        <v>5140</v>
      </c>
      <c r="U9" s="491"/>
      <c r="V9" s="443" t="s">
        <v>22</v>
      </c>
      <c r="W9" s="444"/>
      <c r="X9" s="445"/>
      <c r="Y9" s="227" t="s">
        <v>23</v>
      </c>
      <c r="Z9" s="447">
        <v>790</v>
      </c>
      <c r="AA9" s="448"/>
      <c r="AB9" s="228" t="s">
        <v>21</v>
      </c>
      <c r="AC9" s="449">
        <v>8553</v>
      </c>
      <c r="AD9" s="450"/>
      <c r="AV9" s="493" t="s">
        <v>24</v>
      </c>
      <c r="AW9" s="494"/>
      <c r="AX9" s="494"/>
      <c r="AY9" s="494"/>
      <c r="AZ9" s="494"/>
      <c r="BA9" s="494"/>
      <c r="BB9" s="494"/>
      <c r="BC9" s="494"/>
      <c r="BD9" s="494"/>
      <c r="BE9" s="494"/>
      <c r="BF9" s="494"/>
      <c r="BG9" s="494"/>
      <c r="BH9" s="494"/>
      <c r="BI9" s="494"/>
      <c r="BJ9" s="494"/>
      <c r="BK9" s="495"/>
      <c r="BO9" s="189" t="s">
        <v>22</v>
      </c>
      <c r="BP9" s="239" t="str">
        <f>Z9&amp;AB9&amp;AC9</f>
        <v>790-8553</v>
      </c>
    </row>
    <row r="10" spans="1:163" customHeight="1" ht="22.5">
      <c r="A10">
        <v>9</v>
      </c>
      <c r="B10" s="484"/>
      <c r="C10" s="6" t="s">
        <v>25</v>
      </c>
      <c r="D10" s="489" t="s">
        <v>26</v>
      </c>
      <c r="E10" s="489"/>
      <c r="F10" s="489" t="s">
        <v>27</v>
      </c>
      <c r="G10" s="489"/>
      <c r="H10" s="489"/>
      <c r="I10" s="472" t="s">
        <v>28</v>
      </c>
      <c r="J10" s="473"/>
      <c r="K10" s="473"/>
      <c r="L10" s="473"/>
      <c r="M10" s="473"/>
      <c r="N10" s="490"/>
      <c r="O10" s="492"/>
      <c r="P10" s="492"/>
      <c r="Q10" s="492"/>
      <c r="R10" s="492"/>
      <c r="S10" s="492"/>
      <c r="T10" s="492"/>
      <c r="U10" s="468"/>
      <c r="V10" s="410" t="s">
        <v>29</v>
      </c>
      <c r="W10" s="446"/>
      <c r="X10" s="402"/>
      <c r="Y10" s="451" t="s">
        <v>30</v>
      </c>
      <c r="Z10" s="452"/>
      <c r="AA10" s="452"/>
      <c r="AB10" s="457" t="s">
        <v>11</v>
      </c>
      <c r="AC10" s="457"/>
      <c r="AD10" s="457"/>
      <c r="AE10" s="229"/>
      <c r="AF10" s="230"/>
      <c r="AG10" s="230"/>
      <c r="AH10" s="230"/>
      <c r="AI10" s="230"/>
      <c r="AJ10" s="230"/>
      <c r="AK10" s="230"/>
      <c r="AL10" s="230"/>
      <c r="AM10" s="230"/>
      <c r="AN10" s="230"/>
      <c r="AO10" s="230"/>
      <c r="AP10" s="230"/>
      <c r="AQ10" s="230"/>
      <c r="AR10" s="230"/>
      <c r="AS10" s="231"/>
      <c r="AV10" s="401" t="s">
        <v>31</v>
      </c>
      <c r="AW10" s="446"/>
      <c r="AX10" s="446"/>
      <c r="AY10" s="402"/>
      <c r="AZ10" s="392" t="s">
        <v>32</v>
      </c>
      <c r="BA10" s="496"/>
      <c r="BB10" s="496"/>
      <c r="BC10" s="496"/>
      <c r="BD10" s="496"/>
      <c r="BE10" s="496"/>
      <c r="BF10" s="496"/>
      <c r="BG10" s="496"/>
      <c r="BH10" s="497"/>
      <c r="BI10" s="401" t="s">
        <v>33</v>
      </c>
      <c r="BJ10" s="446"/>
      <c r="BK10" s="402"/>
      <c r="BO10" s="189" t="s">
        <v>19</v>
      </c>
      <c r="BP10" s="239" t="str">
        <f>N9&amp;P9&amp;Q9&amp;S9&amp;T9</f>
        <v>089-921-5140</v>
      </c>
    </row>
    <row r="11" spans="1:163" customHeight="1" ht="22.5">
      <c r="A11">
        <v>10</v>
      </c>
      <c r="B11" s="484"/>
      <c r="C11" s="486" t="s">
        <v>34</v>
      </c>
      <c r="D11" s="469" t="s">
        <v>35</v>
      </c>
      <c r="E11" s="469"/>
      <c r="F11" s="469"/>
      <c r="G11" s="469"/>
      <c r="H11" s="469"/>
      <c r="I11" s="472" t="s">
        <v>36</v>
      </c>
      <c r="J11" s="473"/>
      <c r="K11" s="473"/>
      <c r="L11" s="473"/>
      <c r="M11" s="473"/>
      <c r="N11" s="490" t="s">
        <v>20</v>
      </c>
      <c r="O11" s="467"/>
      <c r="P11" s="9" t="s">
        <v>21</v>
      </c>
      <c r="Q11" s="466">
        <v>921</v>
      </c>
      <c r="R11" s="467"/>
      <c r="S11" s="9" t="s">
        <v>21</v>
      </c>
      <c r="T11" s="466">
        <v>3398</v>
      </c>
      <c r="U11" s="468"/>
      <c r="V11" s="397"/>
      <c r="W11" s="398"/>
      <c r="X11" s="404"/>
      <c r="Y11" s="453" t="s">
        <v>37</v>
      </c>
      <c r="Z11" s="454"/>
      <c r="AA11" s="454"/>
      <c r="AB11" s="458" t="s">
        <v>38</v>
      </c>
      <c r="AC11" s="459"/>
      <c r="AD11" s="459"/>
      <c r="AE11" s="459"/>
      <c r="AF11" s="459"/>
      <c r="AG11" s="459"/>
      <c r="AH11" s="459"/>
      <c r="AI11" s="459"/>
      <c r="AJ11" s="459"/>
      <c r="AK11" s="459"/>
      <c r="AL11" s="459"/>
      <c r="AM11" s="459"/>
      <c r="AN11" s="459"/>
      <c r="AO11" s="460"/>
      <c r="AP11" s="460"/>
      <c r="AQ11" s="460"/>
      <c r="AR11" s="460"/>
      <c r="AS11" s="461"/>
      <c r="AV11" s="405"/>
      <c r="AW11" s="400"/>
      <c r="AX11" s="400"/>
      <c r="AY11" s="406"/>
      <c r="AZ11" s="501" t="s">
        <v>39</v>
      </c>
      <c r="BA11" s="502"/>
      <c r="BB11" s="503"/>
      <c r="BC11" s="504" t="s">
        <v>40</v>
      </c>
      <c r="BD11" s="502"/>
      <c r="BE11" s="503"/>
      <c r="BF11" s="504" t="s">
        <v>41</v>
      </c>
      <c r="BG11" s="502"/>
      <c r="BH11" s="505"/>
      <c r="BI11" s="498"/>
      <c r="BJ11" s="499"/>
      <c r="BK11" s="500"/>
      <c r="BO11" s="189" t="s">
        <v>36</v>
      </c>
      <c r="BP11" s="240" t="str">
        <f>N11&amp;P11&amp;Q11&amp;S11&amp;T11</f>
        <v>089-921-3398</v>
      </c>
    </row>
    <row r="12" spans="1:163" customHeight="1" ht="22.5">
      <c r="A12">
        <v>11</v>
      </c>
      <c r="B12" s="484"/>
      <c r="C12" s="487"/>
      <c r="D12" s="470"/>
      <c r="E12" s="470"/>
      <c r="F12" s="470"/>
      <c r="G12" s="470"/>
      <c r="H12" s="470"/>
      <c r="I12" s="472" t="s">
        <v>42</v>
      </c>
      <c r="J12" s="473"/>
      <c r="K12" s="473"/>
      <c r="L12" s="473"/>
      <c r="M12" s="473"/>
      <c r="N12" s="414"/>
      <c r="O12" s="415"/>
      <c r="P12" s="9" t="s">
        <v>21</v>
      </c>
      <c r="Q12" s="416"/>
      <c r="R12" s="415"/>
      <c r="S12" s="9" t="s">
        <v>21</v>
      </c>
      <c r="T12" s="416"/>
      <c r="U12" s="417"/>
      <c r="V12" s="397"/>
      <c r="W12" s="398"/>
      <c r="X12" s="404"/>
      <c r="Y12" s="453" t="s">
        <v>43</v>
      </c>
      <c r="Z12" s="454"/>
      <c r="AA12" s="454"/>
      <c r="AB12" s="458" t="s">
        <v>44</v>
      </c>
      <c r="AC12" s="459"/>
      <c r="AD12" s="459"/>
      <c r="AE12" s="459"/>
      <c r="AF12" s="459"/>
      <c r="AG12" s="459"/>
      <c r="AH12" s="459"/>
      <c r="AI12" s="459"/>
      <c r="AJ12" s="459"/>
      <c r="AK12" s="459"/>
      <c r="AL12" s="459"/>
      <c r="AM12" s="459"/>
      <c r="AN12" s="459"/>
      <c r="AO12" s="460"/>
      <c r="AP12" s="460"/>
      <c r="AQ12" s="460"/>
      <c r="AR12" s="460"/>
      <c r="AS12" s="461"/>
      <c r="AV12" s="506" t="s">
        <v>45</v>
      </c>
      <c r="AW12" s="507"/>
      <c r="AX12" s="507"/>
      <c r="AY12" s="507"/>
      <c r="AZ12" s="104"/>
      <c r="BA12" s="511">
        <f>IF(ISNA(VLOOKUP(AZ12,$AZ$145:$BA$164,2,FALSE)),"",VLOOKUP(AZ12,$AZ$145:$BA$164,2,FALSE))</f>
        <v/>
      </c>
      <c r="BB12" s="512"/>
      <c r="BC12" s="104"/>
      <c r="BD12" s="511">
        <f>IF(ISNA(VLOOKUP(BC12,$AZ$145:$BA$164,2,FALSE)),"",VLOOKUP(BC12,$AZ$145:$BA$164,2,FALSE))</f>
        <v/>
      </c>
      <c r="BE12" s="512"/>
      <c r="BF12" s="105"/>
      <c r="BG12" s="511">
        <f>IF(ISNA(VLOOKUP(BF12,$AZ$145:$BA$164,2,FALSE)),"",VLOOKUP(BF12,$AZ$145:$BA$164,2,FALSE))</f>
        <v/>
      </c>
      <c r="BH12" s="512"/>
      <c r="BI12" s="508"/>
      <c r="BJ12" s="509"/>
      <c r="BK12" s="510"/>
      <c r="BO12" s="189" t="s">
        <v>42</v>
      </c>
      <c r="BP12" s="239" t="str">
        <f>N12&amp;P12&amp;Q12&amp;S12&amp;T12</f>
        <v>--</v>
      </c>
    </row>
    <row r="13" spans="1:163" customHeight="1" ht="22.5">
      <c r="A13">
        <v>12</v>
      </c>
      <c r="B13" s="484"/>
      <c r="C13" s="7" t="s">
        <v>16</v>
      </c>
      <c r="D13" s="471"/>
      <c r="E13" s="471"/>
      <c r="F13" s="471"/>
      <c r="G13" s="471"/>
      <c r="H13" s="471"/>
      <c r="I13" s="472" t="s">
        <v>46</v>
      </c>
      <c r="J13" s="473"/>
      <c r="K13" s="473"/>
      <c r="L13" s="473"/>
      <c r="M13" s="473"/>
      <c r="N13" s="418"/>
      <c r="O13" s="419"/>
      <c r="P13" s="9" t="s">
        <v>21</v>
      </c>
      <c r="Q13" s="420"/>
      <c r="R13" s="419"/>
      <c r="S13" s="9" t="s">
        <v>21</v>
      </c>
      <c r="T13" s="420"/>
      <c r="U13" s="421"/>
      <c r="V13" s="399"/>
      <c r="W13" s="400"/>
      <c r="X13" s="406"/>
      <c r="Y13" s="455" t="s">
        <v>47</v>
      </c>
      <c r="Z13" s="456"/>
      <c r="AA13" s="456"/>
      <c r="AB13" s="462" t="s">
        <v>48</v>
      </c>
      <c r="AC13" s="463"/>
      <c r="AD13" s="463"/>
      <c r="AE13" s="463"/>
      <c r="AF13" s="463"/>
      <c r="AG13" s="463"/>
      <c r="AH13" s="463"/>
      <c r="AI13" s="463"/>
      <c r="AJ13" s="463"/>
      <c r="AK13" s="463"/>
      <c r="AL13" s="463"/>
      <c r="AM13" s="463"/>
      <c r="AN13" s="463"/>
      <c r="AO13" s="464"/>
      <c r="AP13" s="464"/>
      <c r="AQ13" s="464"/>
      <c r="AR13" s="464"/>
      <c r="AS13" s="465"/>
      <c r="AV13" s="506" t="s">
        <v>49</v>
      </c>
      <c r="AW13" s="507"/>
      <c r="AX13" s="507"/>
      <c r="AY13" s="507"/>
      <c r="AZ13" s="104"/>
      <c r="BA13" s="511">
        <f>IF(ISNA(VLOOKUP(AZ13,$AZ$145:$BA$164,2,FALSE)),"",VLOOKUP(AZ13,$AZ$145:$BA$164,2,FALSE))</f>
        <v/>
      </c>
      <c r="BB13" s="512"/>
      <c r="BC13" s="104"/>
      <c r="BD13" s="511">
        <f>IF(ISNA(VLOOKUP(BC13,$AZ$145:$BA$164,2,FALSE)),"",VLOOKUP(BC13,$AZ$145:$BA$164,2,FALSE))</f>
        <v/>
      </c>
      <c r="BE13" s="512"/>
      <c r="BF13" s="105"/>
      <c r="BG13" s="511">
        <f>IF(ISNA(VLOOKUP(BF13,$AZ$145:$BA$164,2,FALSE)),"",VLOOKUP(BF13,$AZ$145:$BA$164,2,FALSE))</f>
        <v/>
      </c>
      <c r="BH13" s="512"/>
      <c r="BI13" s="101"/>
      <c r="BJ13" s="102"/>
      <c r="BK13" s="103"/>
      <c r="BO13" s="189" t="s">
        <v>46</v>
      </c>
      <c r="BP13" s="239" t="str">
        <f>N13&amp;P13&amp;Q13&amp;S13&amp;T13</f>
        <v>--</v>
      </c>
    </row>
    <row r="14" spans="1:163" customHeight="1" ht="22.5">
      <c r="A14">
        <v>13</v>
      </c>
      <c r="B14" s="485"/>
      <c r="C14" s="6" t="s">
        <v>50</v>
      </c>
      <c r="D14" s="422"/>
      <c r="E14" s="423"/>
      <c r="F14" s="423"/>
      <c r="G14" s="423"/>
      <c r="H14" s="424"/>
      <c r="I14" s="472" t="s">
        <v>51</v>
      </c>
      <c r="J14" s="473"/>
      <c r="K14" s="473"/>
      <c r="L14" s="473"/>
      <c r="M14" s="473"/>
      <c r="N14" s="389" t="s">
        <v>52</v>
      </c>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1"/>
    </row>
    <row r="15" spans="1:163">
      <c r="A15">
        <v>14</v>
      </c>
      <c r="BX15" s="221" t="s">
        <v>53</v>
      </c>
      <c r="CC15" s="221"/>
    </row>
    <row r="16" spans="1:163" customHeight="1" ht="21.75">
      <c r="A16">
        <v>15</v>
      </c>
      <c r="B16" s="392" t="s">
        <v>54</v>
      </c>
      <c r="C16" s="393"/>
      <c r="D16" s="393"/>
      <c r="E16" s="393"/>
      <c r="F16" s="393"/>
      <c r="G16" s="393"/>
      <c r="H16" s="393"/>
      <c r="I16" s="393"/>
      <c r="J16" s="393"/>
      <c r="K16" s="393"/>
      <c r="L16" s="393"/>
      <c r="M16" s="393"/>
      <c r="N16" s="393"/>
      <c r="O16" s="393"/>
      <c r="P16" s="393"/>
      <c r="Q16" s="393"/>
      <c r="R16" s="393"/>
      <c r="S16" s="393"/>
      <c r="T16" s="393"/>
      <c r="U16" s="394"/>
      <c r="V16" s="557" t="s">
        <v>55</v>
      </c>
      <c r="W16" s="393"/>
      <c r="X16" s="393"/>
      <c r="Y16" s="393"/>
      <c r="Z16" s="394"/>
      <c r="AA16" s="564" t="s">
        <v>56</v>
      </c>
      <c r="AB16" s="557" t="s">
        <v>57</v>
      </c>
      <c r="AC16" s="567"/>
      <c r="AD16" s="567"/>
      <c r="AE16" s="568"/>
      <c r="AF16" s="548" t="s">
        <v>58</v>
      </c>
      <c r="AG16" s="572" t="s">
        <v>59</v>
      </c>
      <c r="AH16" s="573"/>
      <c r="AI16" s="573"/>
      <c r="AJ16" s="573"/>
      <c r="AK16" s="573"/>
      <c r="AL16" s="573"/>
      <c r="AM16" s="573"/>
      <c r="AN16" s="573"/>
      <c r="AO16" s="573"/>
      <c r="AP16" s="573"/>
      <c r="AQ16" s="573"/>
      <c r="AR16" s="573"/>
      <c r="AS16" s="573"/>
      <c r="AT16" s="573"/>
      <c r="AU16" s="573"/>
      <c r="AV16" s="573"/>
      <c r="AW16" s="573"/>
      <c r="AX16" s="573"/>
      <c r="AY16" s="573"/>
      <c r="AZ16" s="573"/>
      <c r="BA16" s="573"/>
      <c r="BB16" s="573"/>
      <c r="BC16" s="573"/>
      <c r="BD16" s="573"/>
      <c r="BE16" s="574"/>
      <c r="BF16" s="376" t="s">
        <v>60</v>
      </c>
      <c r="BG16" s="376" t="s">
        <v>61</v>
      </c>
      <c r="BH16" s="521" t="s">
        <v>62</v>
      </c>
      <c r="BI16" s="522"/>
      <c r="BJ16" s="522"/>
      <c r="BK16" s="522"/>
      <c r="BL16" s="522"/>
      <c r="BM16" s="522"/>
      <c r="BN16" s="523"/>
      <c r="BO16" s="106" t="s">
        <v>63</v>
      </c>
      <c r="BP16" s="107"/>
      <c r="BQ16" s="107"/>
      <c r="BR16" s="107"/>
      <c r="BS16" s="107"/>
      <c r="BT16" s="107"/>
      <c r="BU16" s="107"/>
      <c r="BV16" s="107"/>
      <c r="BW16" s="107"/>
      <c r="BX16" s="107"/>
      <c r="BY16" s="107"/>
      <c r="BZ16" s="107"/>
      <c r="CA16" s="107"/>
      <c r="CB16" s="107"/>
      <c r="CC16" s="107"/>
      <c r="CD16" s="107"/>
      <c r="CE16" s="107"/>
      <c r="CF16" s="108"/>
      <c r="CG16" s="108"/>
      <c r="CH16" s="137"/>
      <c r="CI16" s="137"/>
      <c r="CJ16" s="137"/>
      <c r="CK16" s="137"/>
      <c r="CL16" s="138"/>
      <c r="CM16" s="139"/>
      <c r="CN16" s="137"/>
      <c r="CO16" s="138"/>
      <c r="CP16" s="136"/>
      <c r="CQ16" s="139"/>
      <c r="CR16" s="138"/>
      <c r="CS16" s="139"/>
      <c r="CT16" s="138"/>
      <c r="CU16" s="139"/>
      <c r="CV16" s="138"/>
      <c r="CW16" s="139"/>
      <c r="CX16" s="138"/>
      <c r="CY16" s="136"/>
      <c r="CZ16" s="136"/>
      <c r="DA16" s="136"/>
      <c r="DB16" s="136"/>
      <c r="DC16" s="136"/>
      <c r="DD16" s="136"/>
      <c r="DE16" s="136"/>
      <c r="DF16" s="136"/>
      <c r="DG16" s="136"/>
      <c r="DH16" s="139"/>
      <c r="DI16" s="137"/>
      <c r="DJ16" s="205"/>
      <c r="DK16" s="140"/>
      <c r="DL16" s="206"/>
      <c r="DM16" s="138"/>
      <c r="DN16" s="139"/>
      <c r="DO16" s="138"/>
      <c r="DP16" s="139"/>
      <c r="DQ16" s="137"/>
      <c r="DR16" s="138"/>
      <c r="DS16" s="136"/>
      <c r="DT16" s="136"/>
      <c r="DU16" s="136"/>
      <c r="DV16" s="136"/>
      <c r="DW16" s="136"/>
      <c r="DX16" s="139"/>
      <c r="DY16" s="137"/>
      <c r="DZ16" s="137"/>
      <c r="EA16" s="205"/>
      <c r="EB16" s="206"/>
      <c r="EC16" s="138"/>
      <c r="ED16" s="136"/>
      <c r="EE16" s="136"/>
      <c r="EF16" s="139"/>
      <c r="EG16" s="137"/>
      <c r="EH16" s="205"/>
      <c r="EI16" s="140"/>
      <c r="EJ16" s="140"/>
      <c r="EK16" s="206"/>
      <c r="EL16" s="138"/>
      <c r="EM16" s="139"/>
      <c r="EN16" s="138"/>
      <c r="EO16" s="139"/>
      <c r="EP16" s="137"/>
      <c r="EQ16" s="138"/>
      <c r="ER16" s="139"/>
      <c r="ES16" s="138"/>
      <c r="ET16" s="136"/>
      <c r="EU16" s="136"/>
      <c r="EV16" s="136"/>
      <c r="EW16" s="136"/>
      <c r="EX16" s="136"/>
      <c r="EY16" s="136"/>
      <c r="EZ16" s="136"/>
      <c r="FA16" s="136"/>
      <c r="FB16" s="136"/>
      <c r="FC16" s="136"/>
      <c r="FD16" s="139"/>
    </row>
    <row r="17" spans="1:163" customHeight="1" ht="21.75">
      <c r="A17">
        <v>16</v>
      </c>
      <c r="B17" s="395" t="s">
        <v>64</v>
      </c>
      <c r="C17" s="397" t="s">
        <v>65</v>
      </c>
      <c r="D17" s="398"/>
      <c r="E17" s="401" t="s">
        <v>16</v>
      </c>
      <c r="F17" s="402"/>
      <c r="G17" s="407" t="s">
        <v>66</v>
      </c>
      <c r="H17" s="401" t="s">
        <v>67</v>
      </c>
      <c r="I17" s="446"/>
      <c r="J17" s="446"/>
      <c r="K17" s="402"/>
      <c r="L17" s="428" t="s">
        <v>68</v>
      </c>
      <c r="M17" s="401" t="s">
        <v>69</v>
      </c>
      <c r="N17" s="431"/>
      <c r="O17" s="431"/>
      <c r="P17" s="431"/>
      <c r="Q17" s="431"/>
      <c r="R17" s="431"/>
      <c r="S17" s="431"/>
      <c r="T17" s="432"/>
      <c r="U17" s="407" t="s">
        <v>70</v>
      </c>
      <c r="V17" s="557" t="s">
        <v>71</v>
      </c>
      <c r="W17" s="393"/>
      <c r="X17" s="393"/>
      <c r="Y17" s="393"/>
      <c r="Z17" s="394"/>
      <c r="AA17" s="565"/>
      <c r="AB17" s="557" t="s">
        <v>72</v>
      </c>
      <c r="AC17" s="567"/>
      <c r="AD17" s="567"/>
      <c r="AE17" s="568"/>
      <c r="AF17" s="549"/>
      <c r="AG17" s="392" t="s">
        <v>72</v>
      </c>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4"/>
      <c r="BF17" s="377"/>
      <c r="BG17" s="377"/>
      <c r="BH17" s="524"/>
      <c r="BI17" s="525"/>
      <c r="BJ17" s="525"/>
      <c r="BK17" s="525"/>
      <c r="BL17" s="525"/>
      <c r="BM17" s="525"/>
      <c r="BN17" s="526"/>
      <c r="BO17" s="109"/>
      <c r="BP17" s="110"/>
      <c r="BQ17" s="110"/>
      <c r="BR17" s="110"/>
      <c r="BS17" s="110"/>
      <c r="BT17" s="110"/>
      <c r="BU17" s="110"/>
      <c r="BV17" s="110"/>
      <c r="BW17" s="110"/>
      <c r="BX17" s="110"/>
      <c r="BY17" s="110"/>
      <c r="BZ17" s="110"/>
      <c r="CA17" s="110"/>
      <c r="CB17" s="110"/>
      <c r="CC17" s="110"/>
      <c r="CD17" s="110"/>
      <c r="CE17" s="110"/>
      <c r="CF17" s="111"/>
      <c r="CG17" s="111"/>
      <c r="CH17" s="142" t="s">
        <v>73</v>
      </c>
      <c r="CI17" s="142" t="s">
        <v>73</v>
      </c>
      <c r="CJ17" s="142" t="s">
        <v>73</v>
      </c>
      <c r="CK17" s="142" t="s">
        <v>73</v>
      </c>
      <c r="CL17" s="142" t="s">
        <v>73</v>
      </c>
      <c r="CM17" s="143"/>
      <c r="CN17" s="142" t="s">
        <v>73</v>
      </c>
      <c r="CO17" s="144" t="s">
        <v>73</v>
      </c>
      <c r="CP17" s="141"/>
      <c r="CQ17" s="143"/>
      <c r="CR17" s="142" t="s">
        <v>73</v>
      </c>
      <c r="CS17" s="143"/>
      <c r="CT17" s="142" t="s">
        <v>73</v>
      </c>
      <c r="CU17" s="143"/>
      <c r="CV17" s="144" t="s">
        <v>73</v>
      </c>
      <c r="CW17" s="143"/>
      <c r="CX17" s="144" t="s">
        <v>73</v>
      </c>
      <c r="CY17" s="141"/>
      <c r="CZ17" s="141"/>
      <c r="DA17" s="141"/>
      <c r="DB17" s="141"/>
      <c r="DC17" s="141"/>
      <c r="DD17" s="141"/>
      <c r="DE17" s="141"/>
      <c r="DF17" s="141"/>
      <c r="DG17" s="141"/>
      <c r="DH17" s="143"/>
      <c r="DI17" s="142" t="s">
        <v>73</v>
      </c>
      <c r="DJ17" s="513" t="s">
        <v>73</v>
      </c>
      <c r="DK17" s="514"/>
      <c r="DL17" s="515"/>
      <c r="DM17" s="144" t="s">
        <v>73</v>
      </c>
      <c r="DN17" s="143"/>
      <c r="DO17" s="144" t="s">
        <v>73</v>
      </c>
      <c r="DP17" s="143"/>
      <c r="DQ17" s="142" t="s">
        <v>73</v>
      </c>
      <c r="DR17" s="144" t="s">
        <v>73</v>
      </c>
      <c r="DS17" s="141"/>
      <c r="DT17" s="141"/>
      <c r="DU17" s="141"/>
      <c r="DV17" s="141"/>
      <c r="DW17" s="141"/>
      <c r="DX17" s="143"/>
      <c r="DY17" s="142" t="s">
        <v>73</v>
      </c>
      <c r="DZ17" s="142" t="s">
        <v>73</v>
      </c>
      <c r="EA17" s="513" t="s">
        <v>73</v>
      </c>
      <c r="EB17" s="515"/>
      <c r="EC17" s="619" t="s">
        <v>73</v>
      </c>
      <c r="ED17" s="620"/>
      <c r="EE17" s="620"/>
      <c r="EF17" s="621"/>
      <c r="EG17" s="142" t="s">
        <v>73</v>
      </c>
      <c r="EH17" s="513" t="s">
        <v>73</v>
      </c>
      <c r="EI17" s="514"/>
      <c r="EJ17" s="514"/>
      <c r="EK17" s="515"/>
      <c r="EL17" s="144" t="s">
        <v>73</v>
      </c>
      <c r="EM17" s="143"/>
      <c r="EN17" s="144" t="s">
        <v>73</v>
      </c>
      <c r="EO17" s="143"/>
      <c r="EP17" s="142" t="s">
        <v>73</v>
      </c>
      <c r="EQ17" s="144" t="s">
        <v>73</v>
      </c>
      <c r="ER17" s="143"/>
      <c r="ES17" s="144" t="s">
        <v>73</v>
      </c>
      <c r="ET17" s="141"/>
      <c r="EU17" s="141"/>
      <c r="EV17" s="141"/>
      <c r="EW17" s="141"/>
      <c r="EX17" s="141"/>
      <c r="EY17" s="141"/>
      <c r="EZ17" s="141"/>
      <c r="FA17" s="141"/>
      <c r="FB17" s="141"/>
      <c r="FC17" s="141"/>
      <c r="FD17" s="143"/>
    </row>
    <row r="18" spans="1:163" customHeight="1" ht="21.75">
      <c r="A18">
        <v>17</v>
      </c>
      <c r="B18" s="395"/>
      <c r="C18" s="397"/>
      <c r="D18" s="398"/>
      <c r="E18" s="403"/>
      <c r="F18" s="404"/>
      <c r="G18" s="408"/>
      <c r="H18" s="403"/>
      <c r="I18" s="398"/>
      <c r="J18" s="398"/>
      <c r="K18" s="404"/>
      <c r="L18" s="429"/>
      <c r="M18" s="433"/>
      <c r="N18" s="434"/>
      <c r="O18" s="434"/>
      <c r="P18" s="434"/>
      <c r="Q18" s="434"/>
      <c r="R18" s="434"/>
      <c r="S18" s="434"/>
      <c r="T18" s="435"/>
      <c r="U18" s="408"/>
      <c r="V18" s="14">
        <v>17</v>
      </c>
      <c r="W18" s="15">
        <v>18</v>
      </c>
      <c r="X18" s="16">
        <v>19</v>
      </c>
      <c r="Y18" s="16">
        <v>20</v>
      </c>
      <c r="Z18" s="17">
        <v>21</v>
      </c>
      <c r="AA18" s="565"/>
      <c r="AB18" s="15">
        <v>18</v>
      </c>
      <c r="AC18" s="16">
        <v>19</v>
      </c>
      <c r="AD18" s="16">
        <v>20</v>
      </c>
      <c r="AE18" s="17">
        <v>21</v>
      </c>
      <c r="AF18" s="549"/>
      <c r="AG18" s="551" t="s">
        <v>74</v>
      </c>
      <c r="AH18" s="552"/>
      <c r="AI18" s="553"/>
      <c r="AJ18" s="551" t="s">
        <v>75</v>
      </c>
      <c r="AK18" s="575"/>
      <c r="AL18" s="575"/>
      <c r="AM18" s="575"/>
      <c r="AN18" s="575"/>
      <c r="AO18" s="575"/>
      <c r="AP18" s="575"/>
      <c r="AQ18" s="575"/>
      <c r="AR18" s="575"/>
      <c r="AS18" s="575"/>
      <c r="AT18" s="575"/>
      <c r="AU18" s="576"/>
      <c r="AV18" s="551" t="s">
        <v>76</v>
      </c>
      <c r="AW18" s="552"/>
      <c r="AX18" s="553"/>
      <c r="AY18" s="551" t="s">
        <v>77</v>
      </c>
      <c r="AZ18" s="579"/>
      <c r="BA18" s="579"/>
      <c r="BB18" s="580"/>
      <c r="BC18" s="551" t="s">
        <v>78</v>
      </c>
      <c r="BD18" s="552"/>
      <c r="BE18" s="553"/>
      <c r="BF18" s="377"/>
      <c r="BG18" s="377"/>
      <c r="BH18" s="527"/>
      <c r="BI18" s="528"/>
      <c r="BJ18" s="528"/>
      <c r="BK18" s="528"/>
      <c r="BL18" s="528"/>
      <c r="BM18" s="528"/>
      <c r="BN18" s="529"/>
      <c r="BO18" s="112"/>
      <c r="BP18" s="113"/>
      <c r="BQ18" s="113"/>
      <c r="BR18" s="113"/>
      <c r="BS18" s="113"/>
      <c r="BT18" s="113"/>
      <c r="BU18" s="113"/>
      <c r="BV18" s="113"/>
      <c r="BW18" s="113"/>
      <c r="BX18" s="113"/>
      <c r="BY18" s="113"/>
      <c r="BZ18" s="113"/>
      <c r="CA18" s="113"/>
      <c r="CB18" s="113"/>
      <c r="CC18" s="113"/>
      <c r="CD18" s="113"/>
      <c r="CE18" s="113"/>
      <c r="CF18" s="114"/>
      <c r="CG18" s="114"/>
      <c r="CH18" s="146"/>
      <c r="CI18" s="146"/>
      <c r="CJ18" s="146"/>
      <c r="CK18" s="146"/>
      <c r="CL18" s="147"/>
      <c r="CM18" s="148"/>
      <c r="CN18" s="146"/>
      <c r="CO18" s="147"/>
      <c r="CP18" s="145"/>
      <c r="CQ18" s="148"/>
      <c r="CR18" s="147"/>
      <c r="CS18" s="148"/>
      <c r="CT18" s="147"/>
      <c r="CU18" s="148"/>
      <c r="CV18" s="147"/>
      <c r="CW18" s="148"/>
      <c r="CX18" s="147"/>
      <c r="CY18" s="145"/>
      <c r="CZ18" s="145"/>
      <c r="DA18" s="145"/>
      <c r="DB18" s="145"/>
      <c r="DC18" s="145"/>
      <c r="DD18" s="145"/>
      <c r="DE18" s="145"/>
      <c r="DF18" s="145"/>
      <c r="DG18" s="145"/>
      <c r="DH18" s="148"/>
      <c r="DI18" s="146"/>
      <c r="DJ18" s="207"/>
      <c r="DK18" s="149"/>
      <c r="DL18" s="208"/>
      <c r="DM18" s="147"/>
      <c r="DN18" s="148"/>
      <c r="DO18" s="147"/>
      <c r="DP18" s="148"/>
      <c r="DQ18" s="146"/>
      <c r="DR18" s="147"/>
      <c r="DS18" s="145"/>
      <c r="DT18" s="145"/>
      <c r="DU18" s="145"/>
      <c r="DV18" s="145"/>
      <c r="DW18" s="145"/>
      <c r="DX18" s="148"/>
      <c r="DY18" s="146"/>
      <c r="DZ18" s="146"/>
      <c r="EA18" s="207"/>
      <c r="EB18" s="208"/>
      <c r="EC18" s="147"/>
      <c r="ED18" s="145"/>
      <c r="EE18" s="145"/>
      <c r="EF18" s="148"/>
      <c r="EG18" s="146"/>
      <c r="EH18" s="207"/>
      <c r="EI18" s="149"/>
      <c r="EJ18" s="149"/>
      <c r="EK18" s="208"/>
      <c r="EL18" s="147"/>
      <c r="EM18" s="148"/>
      <c r="EN18" s="147"/>
      <c r="EO18" s="148"/>
      <c r="EP18" s="146"/>
      <c r="EQ18" s="147"/>
      <c r="ER18" s="148"/>
      <c r="ES18" s="147"/>
      <c r="ET18" s="145"/>
      <c r="EU18" s="145"/>
      <c r="EV18" s="145"/>
      <c r="EW18" s="145"/>
      <c r="EX18" s="145"/>
      <c r="EY18" s="145"/>
      <c r="EZ18" s="145"/>
      <c r="FA18" s="145"/>
      <c r="FB18" s="145"/>
      <c r="FC18" s="145"/>
      <c r="FD18" s="148"/>
    </row>
    <row r="19" spans="1:163" customHeight="1" ht="21.75">
      <c r="A19">
        <v>18</v>
      </c>
      <c r="B19" s="395"/>
      <c r="C19" s="399"/>
      <c r="D19" s="400"/>
      <c r="E19" s="405"/>
      <c r="F19" s="406"/>
      <c r="G19" s="408"/>
      <c r="H19" s="405"/>
      <c r="I19" s="400"/>
      <c r="J19" s="400"/>
      <c r="K19" s="406"/>
      <c r="L19" s="429"/>
      <c r="M19" s="10" t="s">
        <v>79</v>
      </c>
      <c r="N19" s="11" t="s">
        <v>80</v>
      </c>
      <c r="O19" s="436" t="s">
        <v>81</v>
      </c>
      <c r="P19" s="437"/>
      <c r="Q19" s="12" t="s">
        <v>82</v>
      </c>
      <c r="R19" s="436" t="s">
        <v>83</v>
      </c>
      <c r="S19" s="438"/>
      <c r="T19" s="13" t="s">
        <v>84</v>
      </c>
      <c r="U19" s="408"/>
      <c r="V19" s="18" t="s">
        <v>85</v>
      </c>
      <c r="W19" s="19" t="s">
        <v>86</v>
      </c>
      <c r="X19" s="20" t="s">
        <v>87</v>
      </c>
      <c r="Y19" s="21" t="s">
        <v>88</v>
      </c>
      <c r="Z19" s="22" t="s">
        <v>89</v>
      </c>
      <c r="AA19" s="565"/>
      <c r="AB19" s="23" t="s">
        <v>86</v>
      </c>
      <c r="AC19" s="20" t="s">
        <v>87</v>
      </c>
      <c r="AD19" s="20" t="s">
        <v>88</v>
      </c>
      <c r="AE19" s="22" t="s">
        <v>89</v>
      </c>
      <c r="AF19" s="549"/>
      <c r="AG19" s="554" t="s">
        <v>85</v>
      </c>
      <c r="AH19" s="555"/>
      <c r="AI19" s="556"/>
      <c r="AJ19" s="554" t="s">
        <v>86</v>
      </c>
      <c r="AK19" s="577"/>
      <c r="AL19" s="577"/>
      <c r="AM19" s="577"/>
      <c r="AN19" s="577"/>
      <c r="AO19" s="577"/>
      <c r="AP19" s="577"/>
      <c r="AQ19" s="577"/>
      <c r="AR19" s="577"/>
      <c r="AS19" s="577"/>
      <c r="AT19" s="577"/>
      <c r="AU19" s="578"/>
      <c r="AV19" s="554" t="s">
        <v>90</v>
      </c>
      <c r="AW19" s="555"/>
      <c r="AX19" s="556"/>
      <c r="AY19" s="554" t="s">
        <v>88</v>
      </c>
      <c r="AZ19" s="581"/>
      <c r="BA19" s="581"/>
      <c r="BB19" s="582"/>
      <c r="BC19" s="554" t="s">
        <v>89</v>
      </c>
      <c r="BD19" s="555"/>
      <c r="BE19" s="556"/>
      <c r="BF19" s="377"/>
      <c r="BG19" s="377"/>
      <c r="BH19" s="401" t="s">
        <v>91</v>
      </c>
      <c r="BI19" s="446"/>
      <c r="BJ19" s="446"/>
      <c r="BK19" s="446"/>
      <c r="BL19" s="446"/>
      <c r="BM19" s="446"/>
      <c r="BN19" s="530"/>
      <c r="BO19" s="535" t="s">
        <v>92</v>
      </c>
      <c r="BP19" s="431"/>
      <c r="BQ19" s="431"/>
      <c r="BR19" s="431"/>
      <c r="BS19" s="431"/>
      <c r="BT19" s="431"/>
      <c r="BU19" s="115"/>
      <c r="BV19" s="115"/>
      <c r="BW19" s="115"/>
      <c r="BX19" s="115"/>
      <c r="BY19" s="115"/>
      <c r="BZ19" s="115"/>
      <c r="CA19" s="115"/>
      <c r="CB19" s="115"/>
      <c r="CC19" s="115"/>
      <c r="CD19" s="115"/>
      <c r="CE19" s="115"/>
      <c r="CF19" s="116"/>
      <c r="CG19" s="116"/>
      <c r="CH19" s="151" t="s">
        <v>93</v>
      </c>
      <c r="CI19" s="151" t="s">
        <v>93</v>
      </c>
      <c r="CJ19" s="151" t="s">
        <v>93</v>
      </c>
      <c r="CK19" s="151" t="s">
        <v>93</v>
      </c>
      <c r="CL19" s="151" t="s">
        <v>93</v>
      </c>
      <c r="CM19" s="151"/>
      <c r="CN19" s="151" t="s">
        <v>93</v>
      </c>
      <c r="CO19" s="151" t="s">
        <v>93</v>
      </c>
      <c r="CP19" s="151"/>
      <c r="CQ19" s="151"/>
      <c r="CR19" s="151" t="s">
        <v>93</v>
      </c>
      <c r="CS19" s="151"/>
      <c r="CT19" s="151" t="s">
        <v>93</v>
      </c>
      <c r="CU19" s="151"/>
      <c r="CV19" s="151" t="s">
        <v>93</v>
      </c>
      <c r="CW19" s="151"/>
      <c r="CX19" s="151" t="s">
        <v>93</v>
      </c>
      <c r="CY19" s="152"/>
      <c r="CZ19" s="150"/>
      <c r="DA19" s="150"/>
      <c r="DB19" s="150"/>
      <c r="DC19" s="150"/>
      <c r="DD19" s="150"/>
      <c r="DE19" s="150"/>
      <c r="DF19" s="150"/>
      <c r="DG19" s="150"/>
      <c r="DH19" s="153"/>
      <c r="DI19" s="151" t="s">
        <v>93</v>
      </c>
      <c r="DJ19" s="152" t="s">
        <v>93</v>
      </c>
      <c r="DK19" s="150"/>
      <c r="DL19" s="153"/>
      <c r="DM19" s="151" t="s">
        <v>93</v>
      </c>
      <c r="DN19" s="151"/>
      <c r="DO19" s="152" t="s">
        <v>93</v>
      </c>
      <c r="DP19" s="153"/>
      <c r="DQ19" s="151" t="s">
        <v>93</v>
      </c>
      <c r="DR19" s="152" t="s">
        <v>93</v>
      </c>
      <c r="DS19" s="150"/>
      <c r="DT19" s="150"/>
      <c r="DU19" s="150"/>
      <c r="DV19" s="150"/>
      <c r="DW19" s="150"/>
      <c r="DX19" s="153"/>
      <c r="DY19" s="151" t="s">
        <v>93</v>
      </c>
      <c r="DZ19" s="151" t="s">
        <v>93</v>
      </c>
      <c r="EA19" s="151" t="s">
        <v>93</v>
      </c>
      <c r="EB19" s="153"/>
      <c r="EC19" s="152" t="s">
        <v>93</v>
      </c>
      <c r="ED19" s="150"/>
      <c r="EE19" s="150"/>
      <c r="EF19" s="153"/>
      <c r="EG19" s="151" t="s">
        <v>93</v>
      </c>
      <c r="EH19" s="151" t="s">
        <v>93</v>
      </c>
      <c r="EI19" s="150"/>
      <c r="EJ19" s="150"/>
      <c r="EK19" s="153"/>
      <c r="EL19" s="151" t="s">
        <v>93</v>
      </c>
      <c r="EM19" s="151"/>
      <c r="EN19" s="151" t="s">
        <v>93</v>
      </c>
      <c r="EO19" s="151"/>
      <c r="EP19" s="151" t="s">
        <v>93</v>
      </c>
      <c r="EQ19" s="152" t="s">
        <v>93</v>
      </c>
      <c r="ER19" s="153"/>
      <c r="ES19" s="152" t="s">
        <v>93</v>
      </c>
      <c r="ET19" s="150"/>
      <c r="EU19" s="150"/>
      <c r="EV19" s="150"/>
      <c r="EW19" s="150"/>
      <c r="EX19" s="150"/>
      <c r="EY19" s="150"/>
      <c r="EZ19" s="150"/>
      <c r="FA19" s="150"/>
      <c r="FB19" s="150"/>
      <c r="FC19" s="150"/>
      <c r="FD19" s="153"/>
    </row>
    <row r="20" spans="1:163" customHeight="1" ht="21.75">
      <c r="A20">
        <v>19</v>
      </c>
      <c r="B20" s="395"/>
      <c r="C20" s="410" t="s">
        <v>94</v>
      </c>
      <c r="D20" s="412" t="s">
        <v>95</v>
      </c>
      <c r="E20" s="401" t="s">
        <v>96</v>
      </c>
      <c r="F20" s="412" t="s">
        <v>97</v>
      </c>
      <c r="G20" s="408"/>
      <c r="H20" s="569" t="s">
        <v>98</v>
      </c>
      <c r="I20" s="571" t="s">
        <v>99</v>
      </c>
      <c r="J20" s="571" t="s">
        <v>7</v>
      </c>
      <c r="K20" s="412" t="s">
        <v>8</v>
      </c>
      <c r="L20" s="429"/>
      <c r="M20" s="439" t="s">
        <v>100</v>
      </c>
      <c r="N20" s="441" t="s">
        <v>101</v>
      </c>
      <c r="O20" s="441" t="s">
        <v>102</v>
      </c>
      <c r="P20" s="441"/>
      <c r="Q20" s="441" t="s">
        <v>103</v>
      </c>
      <c r="R20" s="379" t="s">
        <v>104</v>
      </c>
      <c r="S20" s="380"/>
      <c r="T20" s="383" t="s">
        <v>105</v>
      </c>
      <c r="U20" s="408"/>
      <c r="V20" s="558" t="s">
        <v>106</v>
      </c>
      <c r="W20" s="559"/>
      <c r="X20" s="559"/>
      <c r="Y20" s="559"/>
      <c r="Z20" s="560"/>
      <c r="AA20" s="565"/>
      <c r="AB20" s="426" t="s">
        <v>107</v>
      </c>
      <c r="AC20" s="387"/>
      <c r="AD20" s="387"/>
      <c r="AE20" s="425" t="s">
        <v>108</v>
      </c>
      <c r="AF20" s="549"/>
      <c r="AG20" s="557" t="s">
        <v>109</v>
      </c>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4"/>
      <c r="BF20" s="377"/>
      <c r="BG20" s="377"/>
      <c r="BH20" s="403"/>
      <c r="BI20" s="398"/>
      <c r="BJ20" s="398"/>
      <c r="BK20" s="398"/>
      <c r="BL20" s="398"/>
      <c r="BM20" s="398"/>
      <c r="BN20" s="531"/>
      <c r="BO20" s="433"/>
      <c r="BP20" s="434"/>
      <c r="BQ20" s="434"/>
      <c r="BR20" s="434"/>
      <c r="BS20" s="434"/>
      <c r="BT20" s="434"/>
      <c r="BU20" s="117"/>
      <c r="BV20" s="117"/>
      <c r="BW20" s="117"/>
      <c r="BX20" s="117"/>
      <c r="BY20" s="117"/>
      <c r="BZ20" s="117"/>
      <c r="CA20" s="117"/>
      <c r="CB20" s="117"/>
      <c r="CC20" s="117"/>
      <c r="CD20" s="117"/>
      <c r="CE20" s="117"/>
      <c r="CF20" s="118"/>
      <c r="CG20" s="118"/>
      <c r="CH20" s="154" t="s">
        <v>110</v>
      </c>
      <c r="CI20" s="154" t="s">
        <v>111</v>
      </c>
      <c r="CJ20" s="154" t="s">
        <v>112</v>
      </c>
      <c r="CK20" s="154" t="s">
        <v>113</v>
      </c>
      <c r="CL20" s="516" t="s">
        <v>114</v>
      </c>
      <c r="CM20" s="518"/>
      <c r="CN20" s="154" t="s">
        <v>115</v>
      </c>
      <c r="CO20" s="516" t="s">
        <v>14</v>
      </c>
      <c r="CP20" s="517"/>
      <c r="CQ20" s="518"/>
      <c r="CR20" s="516" t="s">
        <v>116</v>
      </c>
      <c r="CS20" s="518"/>
      <c r="CT20" s="516" t="s">
        <v>117</v>
      </c>
      <c r="CU20" s="518"/>
      <c r="CV20" s="516" t="s">
        <v>118</v>
      </c>
      <c r="CW20" s="518"/>
      <c r="CX20" s="516" t="s">
        <v>119</v>
      </c>
      <c r="CY20" s="517"/>
      <c r="CZ20" s="517"/>
      <c r="DA20" s="517"/>
      <c r="DB20" s="518"/>
      <c r="DC20" s="516" t="s">
        <v>120</v>
      </c>
      <c r="DD20" s="517"/>
      <c r="DE20" s="517"/>
      <c r="DF20" s="517"/>
      <c r="DG20" s="517"/>
      <c r="DH20" s="518"/>
      <c r="DI20" s="154" t="s">
        <v>121</v>
      </c>
      <c r="DJ20" s="516" t="s">
        <v>122</v>
      </c>
      <c r="DK20" s="517"/>
      <c r="DL20" s="518"/>
      <c r="DM20" s="516" t="s">
        <v>123</v>
      </c>
      <c r="DN20" s="518"/>
      <c r="DO20" s="516" t="s">
        <v>124</v>
      </c>
      <c r="DP20" s="518"/>
      <c r="DQ20" s="154" t="s">
        <v>125</v>
      </c>
      <c r="DR20" s="516" t="s">
        <v>126</v>
      </c>
      <c r="DS20" s="517"/>
      <c r="DT20" s="517"/>
      <c r="DU20" s="517"/>
      <c r="DV20" s="517"/>
      <c r="DW20" s="517"/>
      <c r="DX20" s="518"/>
      <c r="DY20" s="154" t="s">
        <v>127</v>
      </c>
      <c r="DZ20" s="154" t="s">
        <v>128</v>
      </c>
      <c r="EA20" s="516" t="s">
        <v>129</v>
      </c>
      <c r="EB20" s="518"/>
      <c r="EC20" s="516" t="s">
        <v>130</v>
      </c>
      <c r="ED20" s="517"/>
      <c r="EE20" s="517"/>
      <c r="EF20" s="518"/>
      <c r="EG20" s="154" t="s">
        <v>131</v>
      </c>
      <c r="EH20" s="516" t="s">
        <v>132</v>
      </c>
      <c r="EI20" s="517"/>
      <c r="EJ20" s="517"/>
      <c r="EK20" s="518"/>
      <c r="EL20" s="516" t="s">
        <v>133</v>
      </c>
      <c r="EM20" s="518"/>
      <c r="EN20" s="516" t="s">
        <v>134</v>
      </c>
      <c r="EO20" s="518"/>
      <c r="EP20" s="154" t="s">
        <v>135</v>
      </c>
      <c r="EQ20" s="516" t="s">
        <v>136</v>
      </c>
      <c r="ER20" s="518"/>
      <c r="ES20" s="516" t="s">
        <v>137</v>
      </c>
      <c r="ET20" s="517"/>
      <c r="EU20" s="517"/>
      <c r="EV20" s="517"/>
      <c r="EW20" s="517"/>
      <c r="EX20" s="517"/>
      <c r="EY20" s="517"/>
      <c r="EZ20" s="517"/>
      <c r="FA20" s="517"/>
      <c r="FB20" s="517"/>
      <c r="FC20" s="517"/>
      <c r="FD20" s="518"/>
    </row>
    <row r="21" spans="1:163" customHeight="1" ht="188.1">
      <c r="A21">
        <v>20</v>
      </c>
      <c r="B21" s="396"/>
      <c r="C21" s="411"/>
      <c r="D21" s="413"/>
      <c r="E21" s="498"/>
      <c r="F21" s="413"/>
      <c r="G21" s="409"/>
      <c r="H21" s="570"/>
      <c r="I21" s="388"/>
      <c r="J21" s="388"/>
      <c r="K21" s="413"/>
      <c r="L21" s="430"/>
      <c r="M21" s="440"/>
      <c r="N21" s="442"/>
      <c r="O21" s="442"/>
      <c r="P21" s="442"/>
      <c r="Q21" s="442"/>
      <c r="R21" s="381"/>
      <c r="S21" s="382"/>
      <c r="T21" s="384"/>
      <c r="U21" s="409"/>
      <c r="V21" s="561"/>
      <c r="W21" s="562"/>
      <c r="X21" s="562"/>
      <c r="Y21" s="562"/>
      <c r="Z21" s="563"/>
      <c r="AA21" s="566"/>
      <c r="AB21" s="427"/>
      <c r="AC21" s="388"/>
      <c r="AD21" s="388"/>
      <c r="AE21" s="413"/>
      <c r="AF21" s="550"/>
      <c r="AG21" s="24" t="s">
        <v>79</v>
      </c>
      <c r="AH21" s="25" t="s">
        <v>80</v>
      </c>
      <c r="AI21" s="26" t="s">
        <v>81</v>
      </c>
      <c r="AJ21" s="185" t="s">
        <v>82</v>
      </c>
      <c r="AK21" s="186" t="s">
        <v>83</v>
      </c>
      <c r="AL21" s="188" t="s">
        <v>84</v>
      </c>
      <c r="AM21" s="184" t="s">
        <v>138</v>
      </c>
      <c r="AN21" s="25" t="s">
        <v>139</v>
      </c>
      <c r="AO21" s="28" t="s">
        <v>140</v>
      </c>
      <c r="AP21" s="28" t="s">
        <v>141</v>
      </c>
      <c r="AQ21" s="25" t="s">
        <v>142</v>
      </c>
      <c r="AR21" s="25" t="s">
        <v>143</v>
      </c>
      <c r="AS21" s="25" t="s">
        <v>144</v>
      </c>
      <c r="AT21" s="25" t="s">
        <v>145</v>
      </c>
      <c r="AU21" s="26" t="s">
        <v>146</v>
      </c>
      <c r="AV21" s="27" t="s">
        <v>147</v>
      </c>
      <c r="AW21" s="29" t="s">
        <v>148</v>
      </c>
      <c r="AX21" s="30" t="s">
        <v>149</v>
      </c>
      <c r="AY21" s="24" t="s">
        <v>150</v>
      </c>
      <c r="AZ21" s="29" t="s">
        <v>151</v>
      </c>
      <c r="BA21" s="31" t="s">
        <v>152</v>
      </c>
      <c r="BB21" s="30" t="s">
        <v>153</v>
      </c>
      <c r="BC21" s="32" t="s">
        <v>154</v>
      </c>
      <c r="BD21" s="31" t="s">
        <v>155</v>
      </c>
      <c r="BE21" s="30" t="s">
        <v>156</v>
      </c>
      <c r="BF21" s="378"/>
      <c r="BG21" s="378"/>
      <c r="BH21" s="403"/>
      <c r="BI21" s="398"/>
      <c r="BJ21" s="398"/>
      <c r="BK21" s="398"/>
      <c r="BL21" s="398"/>
      <c r="BM21" s="398"/>
      <c r="BN21" s="531"/>
      <c r="BO21" s="190" t="s">
        <v>19</v>
      </c>
      <c r="BP21" s="119" t="s">
        <v>22</v>
      </c>
      <c r="BQ21" s="119" t="s">
        <v>30</v>
      </c>
      <c r="BR21" s="119" t="s">
        <v>157</v>
      </c>
      <c r="BS21" s="119" t="s">
        <v>158</v>
      </c>
      <c r="BT21" s="119" t="s">
        <v>159</v>
      </c>
      <c r="BU21" s="120" t="s">
        <v>160</v>
      </c>
      <c r="BV21" s="120" t="s">
        <v>161</v>
      </c>
      <c r="BW21" s="121" t="s">
        <v>162</v>
      </c>
      <c r="BX21" s="120" t="s">
        <v>163</v>
      </c>
      <c r="BY21" s="122" t="s">
        <v>164</v>
      </c>
      <c r="BZ21" s="119" t="s">
        <v>165</v>
      </c>
      <c r="CA21" s="119" t="s">
        <v>166</v>
      </c>
      <c r="CB21" s="222" t="s">
        <v>167</v>
      </c>
      <c r="CC21" s="121" t="s">
        <v>168</v>
      </c>
      <c r="CD21" s="121" t="s">
        <v>169</v>
      </c>
      <c r="CE21" s="223" t="s">
        <v>170</v>
      </c>
      <c r="CF21" s="129" t="s">
        <v>171</v>
      </c>
      <c r="CG21" s="223" t="s">
        <v>172</v>
      </c>
      <c r="CH21" s="155" t="s">
        <v>173</v>
      </c>
      <c r="CI21" s="155" t="s">
        <v>173</v>
      </c>
      <c r="CJ21" s="155" t="s">
        <v>174</v>
      </c>
      <c r="CK21" s="155" t="s">
        <v>175</v>
      </c>
      <c r="CL21" s="155" t="s">
        <v>176</v>
      </c>
      <c r="CM21" s="155" t="s">
        <v>177</v>
      </c>
      <c r="CN21" s="155" t="s">
        <v>178</v>
      </c>
      <c r="CO21" s="155" t="s">
        <v>176</v>
      </c>
      <c r="CP21" s="155" t="s">
        <v>179</v>
      </c>
      <c r="CQ21" s="155" t="s">
        <v>180</v>
      </c>
      <c r="CR21" s="155" t="s">
        <v>176</v>
      </c>
      <c r="CS21" s="155" t="s">
        <v>181</v>
      </c>
      <c r="CT21" s="155" t="s">
        <v>182</v>
      </c>
      <c r="CU21" s="155" t="s">
        <v>183</v>
      </c>
      <c r="CV21" s="155" t="s">
        <v>181</v>
      </c>
      <c r="CW21" s="155" t="s">
        <v>184</v>
      </c>
      <c r="CX21" s="155" t="s">
        <v>176</v>
      </c>
      <c r="CY21" s="155" t="s">
        <v>185</v>
      </c>
      <c r="CZ21" s="155" t="s">
        <v>186</v>
      </c>
      <c r="DA21" s="155" t="s">
        <v>187</v>
      </c>
      <c r="DB21" s="155" t="s">
        <v>188</v>
      </c>
      <c r="DC21" s="155" t="s">
        <v>189</v>
      </c>
      <c r="DD21" s="155" t="s">
        <v>190</v>
      </c>
      <c r="DE21" s="155" t="s">
        <v>191</v>
      </c>
      <c r="DF21" s="155" t="s">
        <v>192</v>
      </c>
      <c r="DG21" s="155" t="s">
        <v>193</v>
      </c>
      <c r="DH21" s="155" t="s">
        <v>194</v>
      </c>
      <c r="DI21" s="155" t="s">
        <v>176</v>
      </c>
      <c r="DJ21" s="155" t="s">
        <v>195</v>
      </c>
      <c r="DK21" s="155" t="s">
        <v>196</v>
      </c>
      <c r="DL21" s="156" t="s">
        <v>197</v>
      </c>
      <c r="DM21" s="155" t="s">
        <v>195</v>
      </c>
      <c r="DN21" s="155" t="s">
        <v>196</v>
      </c>
      <c r="DO21" s="155" t="s">
        <v>198</v>
      </c>
      <c r="DP21" s="155" t="s">
        <v>195</v>
      </c>
      <c r="DQ21" s="155" t="s">
        <v>176</v>
      </c>
      <c r="DR21" s="155" t="s">
        <v>181</v>
      </c>
      <c r="DS21" s="156" t="s">
        <v>199</v>
      </c>
      <c r="DT21" s="156" t="s">
        <v>200</v>
      </c>
      <c r="DU21" s="156" t="s">
        <v>201</v>
      </c>
      <c r="DV21" s="156" t="s">
        <v>202</v>
      </c>
      <c r="DW21" s="155" t="s">
        <v>203</v>
      </c>
      <c r="DX21" s="155" t="s">
        <v>204</v>
      </c>
      <c r="DY21" s="155" t="s">
        <v>176</v>
      </c>
      <c r="DZ21" s="155" t="s">
        <v>176</v>
      </c>
      <c r="EA21" s="155" t="s">
        <v>177</v>
      </c>
      <c r="EB21" s="155" t="s">
        <v>195</v>
      </c>
      <c r="EC21" s="155" t="s">
        <v>176</v>
      </c>
      <c r="ED21" s="155" t="s">
        <v>205</v>
      </c>
      <c r="EE21" s="155" t="s">
        <v>206</v>
      </c>
      <c r="EF21" s="155" t="s">
        <v>207</v>
      </c>
      <c r="EG21" s="155" t="s">
        <v>176</v>
      </c>
      <c r="EH21" s="155" t="s">
        <v>208</v>
      </c>
      <c r="EI21" s="155" t="s">
        <v>209</v>
      </c>
      <c r="EJ21" s="155" t="s">
        <v>210</v>
      </c>
      <c r="EK21" s="155" t="s">
        <v>176</v>
      </c>
      <c r="EL21" s="155" t="s">
        <v>176</v>
      </c>
      <c r="EM21" s="155" t="s">
        <v>211</v>
      </c>
      <c r="EN21" s="155" t="s">
        <v>176</v>
      </c>
      <c r="EO21" s="155" t="s">
        <v>181</v>
      </c>
      <c r="EP21" s="155" t="s">
        <v>176</v>
      </c>
      <c r="EQ21" s="155" t="s">
        <v>181</v>
      </c>
      <c r="ER21" s="155" t="s">
        <v>184</v>
      </c>
      <c r="ES21" s="155" t="s">
        <v>212</v>
      </c>
      <c r="ET21" s="155" t="s">
        <v>213</v>
      </c>
      <c r="EU21" s="155" t="s">
        <v>214</v>
      </c>
      <c r="EV21" s="155" t="s">
        <v>215</v>
      </c>
      <c r="EW21" s="157" t="s">
        <v>216</v>
      </c>
      <c r="EX21" s="157" t="s">
        <v>217</v>
      </c>
      <c r="EY21" s="157" t="s">
        <v>218</v>
      </c>
      <c r="EZ21" s="157" t="s">
        <v>219</v>
      </c>
      <c r="FA21" s="157" t="s">
        <v>220</v>
      </c>
      <c r="FB21" s="157" t="s">
        <v>221</v>
      </c>
      <c r="FC21" s="157" t="s">
        <v>222</v>
      </c>
      <c r="FD21" s="157" t="s">
        <v>223</v>
      </c>
    </row>
    <row r="22" spans="1:163" customHeight="1" ht="33.75">
      <c r="A22">
        <v>21</v>
      </c>
      <c r="B22" s="33">
        <v>1</v>
      </c>
      <c r="C22" s="34"/>
      <c r="D22" s="35"/>
      <c r="E22" s="36"/>
      <c r="F22" s="35"/>
      <c r="G22" s="37"/>
      <c r="H22" s="52"/>
      <c r="I22" s="38"/>
      <c r="J22" s="38"/>
      <c r="K22" s="39"/>
      <c r="L22" s="192" t="str">
        <f>IF(OR(H22="",I22="",J22="",K22="",ISERROR(DATEVALUE(H22&amp;I22&amp;"年"&amp;J22&amp;"月"&amp;K22&amp;"日"))),"",DATEDIF(DATEVALUE(H22&amp;I22&amp;"年"&amp;J22&amp;"月"&amp;K22&amp;"日"),$D$142,"Y"))</f>
        <v/>
      </c>
      <c r="M22" s="52"/>
      <c r="N22" s="38"/>
      <c r="O22" s="385"/>
      <c r="P22" s="385"/>
      <c r="Q22" s="38"/>
      <c r="R22" s="385"/>
      <c r="S22" s="386"/>
      <c r="T22" s="53"/>
      <c r="U22" s="54"/>
      <c r="V22" s="57"/>
      <c r="W22" s="58"/>
      <c r="X22" s="58"/>
      <c r="Y22" s="58"/>
      <c r="Z22" s="59"/>
      <c r="AA22" s="54"/>
      <c r="AB22" s="58"/>
      <c r="AC22" s="58"/>
      <c r="AD22" s="58"/>
      <c r="AE22" s="59"/>
      <c r="AF22" s="80"/>
      <c r="AG22" s="82"/>
      <c r="AH22" s="83"/>
      <c r="AI22" s="84"/>
      <c r="AJ22" s="82"/>
      <c r="AK22" s="83"/>
      <c r="AL22" s="85"/>
      <c r="AM22" s="86"/>
      <c r="AN22" s="83"/>
      <c r="AO22" s="83"/>
      <c r="AP22" s="83"/>
      <c r="AQ22" s="83"/>
      <c r="AR22" s="83"/>
      <c r="AS22" s="83"/>
      <c r="AT22" s="83"/>
      <c r="AU22" s="85"/>
      <c r="AV22" s="86"/>
      <c r="AW22" s="83"/>
      <c r="AX22" s="84"/>
      <c r="AY22" s="82"/>
      <c r="AZ22" s="83"/>
      <c r="BA22" s="83"/>
      <c r="BB22" s="85"/>
      <c r="BC22" s="86"/>
      <c r="BD22" s="83"/>
      <c r="BE22" s="85"/>
      <c r="BF22" s="98"/>
      <c r="BG22" s="98"/>
      <c r="BH22" s="532"/>
      <c r="BI22" s="533"/>
      <c r="BJ22" s="533"/>
      <c r="BK22" s="533"/>
      <c r="BL22" s="533"/>
      <c r="BM22" s="533"/>
      <c r="BN22" s="534"/>
      <c r="BO22" s="233"/>
      <c r="BP22" s="123"/>
      <c r="BQ22" s="123"/>
      <c r="BR22" s="123"/>
      <c r="BS22" s="123"/>
      <c r="BT22" s="123"/>
      <c r="BU22" s="195" t="str">
        <f>IF(G22="男","M",IF(G22="女","F",""))</f>
        <v/>
      </c>
      <c r="BV22" s="195" t="str">
        <f>IF(OR(H22=0,I22=0,J22=0,K22=0,ISERROR(DATEVALUE(H22&amp;I22&amp;"年"&amp;J22&amp;"月"&amp;K22&amp;"日"))),"",YEAR(DATEVALUE(H22&amp;I22&amp;"年"&amp;J22&amp;"月"&amp;K22&amp;"日"))&amp;"/"&amp;IF(J22&lt;10,"0"&amp;J22,J22)&amp;"/"&amp;IF(K22&lt;10,"0"&amp;K22,K22))</f>
        <v/>
      </c>
      <c r="BW22" s="195" t="str">
        <f>IF(M22="○","1","0")&amp;IF(N22="○","1","0")&amp;IF(O22="○","1","0")&amp;IF(Q22="○","1","0")&amp;IF(R22="○","1","0")&amp;IF(T22="○","1","0")</f>
        <v>000000</v>
      </c>
      <c r="BX22" s="196" t="str">
        <f>IF(ISNA(VLOOKUP(BW22,$C$123:$K$130,8,FALSE)),"",VLOOKUP(BW22,$C$123:$K$130,8,FALSE))</f>
        <v/>
      </c>
      <c r="BY22" s="124"/>
      <c r="BZ22" s="130"/>
      <c r="CA22" s="131"/>
      <c r="CB22" s="224" t="s">
        <v>224</v>
      </c>
      <c r="CC22" s="224"/>
      <c r="CD22" s="224"/>
      <c r="CE22" s="224"/>
      <c r="CF22" s="130" t="s">
        <v>224</v>
      </c>
      <c r="CG22" s="224"/>
      <c r="CH22" s="158" t="s">
        <v>224</v>
      </c>
      <c r="CI22" s="158" t="s">
        <v>224</v>
      </c>
      <c r="CJ22" s="158"/>
      <c r="CK22" s="158"/>
      <c r="CL22" s="158"/>
      <c r="CM22" s="158"/>
      <c r="CN22" s="165"/>
      <c r="CO22" s="158"/>
      <c r="CP22" s="159"/>
      <c r="CQ22" s="158"/>
      <c r="CR22" s="158"/>
      <c r="CS22" s="158" t="s">
        <v>224</v>
      </c>
      <c r="CT22" s="158"/>
      <c r="CU22" s="158"/>
      <c r="CV22" s="158" t="s">
        <v>224</v>
      </c>
      <c r="CW22" s="158" t="s">
        <v>224</v>
      </c>
      <c r="CX22" s="158"/>
      <c r="CY22" s="158"/>
      <c r="CZ22" s="160"/>
      <c r="DA22" s="158"/>
      <c r="DB22" s="160"/>
      <c r="DC22" s="161"/>
      <c r="DD22" s="162"/>
      <c r="DE22" s="162"/>
      <c r="DF22" s="161"/>
      <c r="DG22" s="162"/>
      <c r="DH22" s="162"/>
      <c r="DI22" s="158"/>
      <c r="DJ22" s="163"/>
      <c r="DK22" s="164"/>
      <c r="DL22" s="165"/>
      <c r="DM22" s="158"/>
      <c r="DN22" s="158"/>
      <c r="DO22" s="158"/>
      <c r="DP22" s="158"/>
      <c r="DQ22" s="165"/>
      <c r="DR22" s="162"/>
      <c r="DS22" s="158"/>
      <c r="DT22" s="158"/>
      <c r="DU22" s="158"/>
      <c r="DV22" s="158"/>
      <c r="DW22" s="166" t="s">
        <v>224</v>
      </c>
      <c r="DX22" s="162"/>
      <c r="DY22" s="165"/>
      <c r="DZ22" s="165"/>
      <c r="EA22" s="165"/>
      <c r="EB22" s="167"/>
      <c r="EC22" s="165"/>
      <c r="ED22" s="165"/>
      <c r="EE22" s="236"/>
      <c r="EF22" s="165"/>
      <c r="EG22" s="165"/>
      <c r="EH22" s="165"/>
      <c r="EI22" s="165"/>
      <c r="EJ22" s="165"/>
      <c r="EK22" s="158"/>
      <c r="EL22" s="158"/>
      <c r="EM22" s="158"/>
      <c r="EN22" s="158"/>
      <c r="EO22" s="158"/>
      <c r="EP22" s="158"/>
      <c r="EQ22" s="158"/>
      <c r="ER22" s="158" t="s">
        <v>224</v>
      </c>
      <c r="ES22" s="158"/>
      <c r="ET22" s="158"/>
      <c r="EU22" s="168"/>
      <c r="EV22" s="168"/>
      <c r="EW22" s="158"/>
      <c r="EX22" s="158"/>
      <c r="EY22" s="158"/>
      <c r="EZ22" s="158"/>
      <c r="FA22" s="160"/>
      <c r="FB22" s="160"/>
      <c r="FC22" s="160"/>
      <c r="FD22" s="169"/>
    </row>
    <row r="23" spans="1:163" customHeight="1" ht="33.75">
      <c r="A23">
        <v>22</v>
      </c>
      <c r="B23" s="8">
        <v>2</v>
      </c>
      <c r="C23" s="40"/>
      <c r="D23" s="41"/>
      <c r="E23" s="42"/>
      <c r="F23" s="41"/>
      <c r="G23" s="43"/>
      <c r="H23" s="55"/>
      <c r="I23" s="44"/>
      <c r="J23" s="44"/>
      <c r="K23" s="45"/>
      <c r="L23" s="193" t="str">
        <f>IF(OR(H23="",I23="",J23="",K23="",ISERROR(DATEVALUE(H23&amp;I23&amp;"年"&amp;J23&amp;"月"&amp;K23&amp;"日"))),"",DATEDIF(DATEVALUE(H23&amp;I23&amp;"年"&amp;J23&amp;"月"&amp;K23&amp;"日"),$D$142,"Y"))</f>
        <v/>
      </c>
      <c r="M23" s="55"/>
      <c r="N23" s="44"/>
      <c r="O23" s="370"/>
      <c r="P23" s="370"/>
      <c r="Q23" s="44"/>
      <c r="R23" s="371"/>
      <c r="S23" s="372"/>
      <c r="T23" s="45"/>
      <c r="U23" s="43"/>
      <c r="V23" s="55"/>
      <c r="W23" s="44"/>
      <c r="X23" s="44"/>
      <c r="Y23" s="44"/>
      <c r="Z23" s="45"/>
      <c r="AA23" s="77"/>
      <c r="AB23" s="44"/>
      <c r="AC23" s="44"/>
      <c r="AD23" s="44"/>
      <c r="AE23" s="45"/>
      <c r="AF23" s="77"/>
      <c r="AG23" s="87"/>
      <c r="AH23" s="88"/>
      <c r="AI23" s="89"/>
      <c r="AJ23" s="87"/>
      <c r="AK23" s="88"/>
      <c r="AL23" s="90"/>
      <c r="AM23" s="91"/>
      <c r="AN23" s="88"/>
      <c r="AO23" s="88"/>
      <c r="AP23" s="88"/>
      <c r="AQ23" s="88"/>
      <c r="AR23" s="88"/>
      <c r="AS23" s="88"/>
      <c r="AT23" s="88"/>
      <c r="AU23" s="90"/>
      <c r="AV23" s="91"/>
      <c r="AW23" s="88"/>
      <c r="AX23" s="89"/>
      <c r="AY23" s="87"/>
      <c r="AZ23" s="88"/>
      <c r="BA23" s="88"/>
      <c r="BB23" s="90"/>
      <c r="BC23" s="91"/>
      <c r="BD23" s="88"/>
      <c r="BE23" s="90"/>
      <c r="BF23" s="99"/>
      <c r="BG23" s="99"/>
      <c r="BH23" s="389"/>
      <c r="BI23" s="519"/>
      <c r="BJ23" s="519"/>
      <c r="BK23" s="519"/>
      <c r="BL23" s="519"/>
      <c r="BM23" s="519"/>
      <c r="BN23" s="520"/>
      <c r="BO23" s="234"/>
      <c r="BP23" s="125"/>
      <c r="BQ23" s="125"/>
      <c r="BR23" s="125"/>
      <c r="BS23" s="125"/>
      <c r="BT23" s="125"/>
      <c r="BU23" s="195" t="str">
        <f>IF(G23="男","M",IF(G23="女","F",""))</f>
        <v/>
      </c>
      <c r="BV23" s="195" t="str">
        <f>IF(OR(H23=0,I23=0,J23=0,K23=0,ISERROR(DATEVALUE(H23&amp;I23&amp;"年"&amp;J23&amp;"月"&amp;K23&amp;"日"))),"",YEAR(DATEVALUE(H23&amp;I23&amp;"年"&amp;J23&amp;"月"&amp;K23&amp;"日"))&amp;"/"&amp;IF(J23&lt;10,"0"&amp;J23,J23)&amp;"/"&amp;IF(K23&lt;10,"0"&amp;K23,K23))</f>
        <v/>
      </c>
      <c r="BW23" s="195" t="str">
        <f>IF(M23="○","1","0")&amp;IF(N23="○","1","0")&amp;IF(O23="○","1","0")&amp;IF(Q23="○","1","0")&amp;IF(R23="○","1","0")&amp;IF(T23="○","1","0")</f>
        <v>000000</v>
      </c>
      <c r="BX23" s="196" t="str">
        <f>IF(ISNA(VLOOKUP(BW23,$C$123:$K$130,8,FALSE)),"",VLOOKUP(BW23,$C$123:$K$130,8,FALSE))</f>
        <v/>
      </c>
      <c r="BY23" s="126"/>
      <c r="BZ23" s="132"/>
      <c r="CA23" s="133"/>
      <c r="CB23" s="225" t="s">
        <v>224</v>
      </c>
      <c r="CC23" s="225"/>
      <c r="CD23" s="225"/>
      <c r="CE23" s="225"/>
      <c r="CF23" s="132" t="s">
        <v>224</v>
      </c>
      <c r="CG23" s="225"/>
      <c r="CH23" s="166" t="s">
        <v>224</v>
      </c>
      <c r="CI23" s="166" t="s">
        <v>224</v>
      </c>
      <c r="CJ23" s="166"/>
      <c r="CK23" s="166"/>
      <c r="CL23" s="166"/>
      <c r="CM23" s="166"/>
      <c r="CN23" s="166"/>
      <c r="CO23" s="166"/>
      <c r="CP23" s="170"/>
      <c r="CQ23" s="166"/>
      <c r="CR23" s="166"/>
      <c r="CS23" s="166" t="s">
        <v>224</v>
      </c>
      <c r="CT23" s="166"/>
      <c r="CU23" s="166"/>
      <c r="CV23" s="166" t="s">
        <v>224</v>
      </c>
      <c r="CW23" s="166"/>
      <c r="CX23" s="166"/>
      <c r="CY23" s="166"/>
      <c r="CZ23" s="171"/>
      <c r="DA23" s="166"/>
      <c r="DB23" s="171"/>
      <c r="DC23" s="172"/>
      <c r="DD23" s="173"/>
      <c r="DE23" s="173"/>
      <c r="DF23" s="172"/>
      <c r="DG23" s="173"/>
      <c r="DH23" s="173"/>
      <c r="DI23" s="166"/>
      <c r="DJ23" s="171"/>
      <c r="DK23" s="166"/>
      <c r="DL23" s="166"/>
      <c r="DM23" s="166"/>
      <c r="DN23" s="166"/>
      <c r="DO23" s="166"/>
      <c r="DP23" s="166"/>
      <c r="DQ23" s="165"/>
      <c r="DR23" s="173"/>
      <c r="DS23" s="166"/>
      <c r="DT23" s="166"/>
      <c r="DU23" s="166"/>
      <c r="DV23" s="166"/>
      <c r="DW23" s="166" t="s">
        <v>224</v>
      </c>
      <c r="DX23" s="173"/>
      <c r="DY23" s="165"/>
      <c r="DZ23" s="165"/>
      <c r="EA23" s="166"/>
      <c r="EB23" s="173"/>
      <c r="EC23" s="165"/>
      <c r="ED23" s="165"/>
      <c r="EE23" s="237"/>
      <c r="EF23" s="165"/>
      <c r="EG23" s="165"/>
      <c r="EH23" s="165"/>
      <c r="EI23" s="165"/>
      <c r="EJ23" s="165"/>
      <c r="EK23" s="166"/>
      <c r="EL23" s="166"/>
      <c r="EM23" s="166"/>
      <c r="EN23" s="166"/>
      <c r="EO23" s="166"/>
      <c r="EP23" s="166"/>
      <c r="EQ23" s="166"/>
      <c r="ER23" s="166" t="s">
        <v>224</v>
      </c>
      <c r="ES23" s="166"/>
      <c r="ET23" s="166"/>
      <c r="EU23" s="174"/>
      <c r="EV23" s="174"/>
      <c r="EW23" s="166"/>
      <c r="EX23" s="166"/>
      <c r="EY23" s="166"/>
      <c r="EZ23" s="166"/>
      <c r="FA23" s="171"/>
      <c r="FB23" s="171"/>
      <c r="FC23" s="171"/>
      <c r="FD23" s="175"/>
    </row>
    <row r="24" spans="1:163" customHeight="1" ht="33.75">
      <c r="A24">
        <v>23</v>
      </c>
      <c r="B24" s="8">
        <v>3</v>
      </c>
      <c r="C24" s="40"/>
      <c r="D24" s="41"/>
      <c r="E24" s="42"/>
      <c r="F24" s="41"/>
      <c r="G24" s="43"/>
      <c r="H24" s="55"/>
      <c r="I24" s="44"/>
      <c r="J24" s="44"/>
      <c r="K24" s="45"/>
      <c r="L24" s="193" t="str">
        <f>IF(OR(H24="",I24="",J24="",K24="",ISERROR(DATEVALUE(H24&amp;I24&amp;"年"&amp;J24&amp;"月"&amp;K24&amp;"日"))),"",DATEDIF(DATEVALUE(H24&amp;I24&amp;"年"&amp;J24&amp;"月"&amp;K24&amp;"日"),$D$142,"Y"))</f>
        <v/>
      </c>
      <c r="M24" s="55"/>
      <c r="N24" s="44"/>
      <c r="O24" s="370"/>
      <c r="P24" s="370"/>
      <c r="Q24" s="44"/>
      <c r="R24" s="371"/>
      <c r="S24" s="372"/>
      <c r="T24" s="45"/>
      <c r="U24" s="43"/>
      <c r="V24" s="55"/>
      <c r="W24" s="44"/>
      <c r="X24" s="44"/>
      <c r="Y24" s="44"/>
      <c r="Z24" s="45"/>
      <c r="AA24" s="77"/>
      <c r="AB24" s="44"/>
      <c r="AC24" s="44"/>
      <c r="AD24" s="44"/>
      <c r="AE24" s="45"/>
      <c r="AF24" s="77"/>
      <c r="AG24" s="87"/>
      <c r="AH24" s="88"/>
      <c r="AI24" s="89"/>
      <c r="AJ24" s="87"/>
      <c r="AK24" s="88"/>
      <c r="AL24" s="90"/>
      <c r="AM24" s="91"/>
      <c r="AN24" s="88"/>
      <c r="AO24" s="88"/>
      <c r="AP24" s="88"/>
      <c r="AQ24" s="88"/>
      <c r="AR24" s="88"/>
      <c r="AS24" s="88"/>
      <c r="AT24" s="88"/>
      <c r="AU24" s="90"/>
      <c r="AV24" s="91"/>
      <c r="AW24" s="88"/>
      <c r="AX24" s="89"/>
      <c r="AY24" s="87"/>
      <c r="AZ24" s="88"/>
      <c r="BA24" s="88"/>
      <c r="BB24" s="90"/>
      <c r="BC24" s="91"/>
      <c r="BD24" s="88"/>
      <c r="BE24" s="90"/>
      <c r="BF24" s="99"/>
      <c r="BG24" s="99"/>
      <c r="BH24" s="389"/>
      <c r="BI24" s="519"/>
      <c r="BJ24" s="519"/>
      <c r="BK24" s="519"/>
      <c r="BL24" s="519"/>
      <c r="BM24" s="519"/>
      <c r="BN24" s="520"/>
      <c r="BO24" s="234"/>
      <c r="BP24" s="125"/>
      <c r="BQ24" s="125"/>
      <c r="BR24" s="125"/>
      <c r="BS24" s="125"/>
      <c r="BT24" s="125"/>
      <c r="BU24" s="195" t="str">
        <f>IF(G24="男","M",IF(G24="女","F",""))</f>
        <v/>
      </c>
      <c r="BV24" s="195" t="str">
        <f>IF(OR(H24=0,I24=0,J24=0,K24=0,ISERROR(DATEVALUE(H24&amp;I24&amp;"年"&amp;J24&amp;"月"&amp;K24&amp;"日"))),"",YEAR(DATEVALUE(H24&amp;I24&amp;"年"&amp;J24&amp;"月"&amp;K24&amp;"日"))&amp;"/"&amp;IF(J24&lt;10,"0"&amp;J24,J24)&amp;"/"&amp;IF(K24&lt;10,"0"&amp;K24,K24))</f>
        <v/>
      </c>
      <c r="BW24" s="195" t="str">
        <f>IF(M24="○","1","0")&amp;IF(N24="○","1","0")&amp;IF(O24="○","1","0")&amp;IF(Q24="○","1","0")&amp;IF(R24="○","1","0")&amp;IF(T24="○","1","0")</f>
        <v>000000</v>
      </c>
      <c r="BX24" s="196" t="str">
        <f>IF(ISNA(VLOOKUP(BW24,$C$123:$K$130,8,FALSE)),"",VLOOKUP(BW24,$C$123:$K$130,8,FALSE))</f>
        <v/>
      </c>
      <c r="BY24" s="126"/>
      <c r="BZ24" s="132"/>
      <c r="CA24" s="133"/>
      <c r="CB24" s="225" t="s">
        <v>224</v>
      </c>
      <c r="CC24" s="225"/>
      <c r="CD24" s="225"/>
      <c r="CE24" s="225"/>
      <c r="CF24" s="132" t="s">
        <v>224</v>
      </c>
      <c r="CG24" s="225"/>
      <c r="CH24" s="166" t="s">
        <v>224</v>
      </c>
      <c r="CI24" s="166" t="s">
        <v>224</v>
      </c>
      <c r="CJ24" s="166"/>
      <c r="CK24" s="166"/>
      <c r="CL24" s="166"/>
      <c r="CM24" s="166"/>
      <c r="CN24" s="166"/>
      <c r="CO24" s="166"/>
      <c r="CP24" s="170"/>
      <c r="CQ24" s="166"/>
      <c r="CR24" s="166"/>
      <c r="CS24" s="166" t="s">
        <v>224</v>
      </c>
      <c r="CT24" s="166"/>
      <c r="CU24" s="166"/>
      <c r="CV24" s="166" t="s">
        <v>224</v>
      </c>
      <c r="CW24" s="166"/>
      <c r="CX24" s="166"/>
      <c r="CY24" s="166"/>
      <c r="CZ24" s="171"/>
      <c r="DA24" s="166"/>
      <c r="DB24" s="171"/>
      <c r="DC24" s="172"/>
      <c r="DD24" s="173"/>
      <c r="DE24" s="173"/>
      <c r="DF24" s="172"/>
      <c r="DG24" s="173"/>
      <c r="DH24" s="173"/>
      <c r="DI24" s="166"/>
      <c r="DJ24" s="171"/>
      <c r="DK24" s="166"/>
      <c r="DL24" s="166"/>
      <c r="DM24" s="166"/>
      <c r="DN24" s="166"/>
      <c r="DO24" s="166"/>
      <c r="DP24" s="166"/>
      <c r="DQ24" s="165"/>
      <c r="DR24" s="173"/>
      <c r="DS24" s="166"/>
      <c r="DT24" s="166"/>
      <c r="DU24" s="166"/>
      <c r="DV24" s="166"/>
      <c r="DW24" s="166" t="s">
        <v>224</v>
      </c>
      <c r="DX24" s="173"/>
      <c r="DY24" s="165"/>
      <c r="DZ24" s="165"/>
      <c r="EA24" s="166"/>
      <c r="EB24" s="173"/>
      <c r="EC24" s="165"/>
      <c r="ED24" s="165"/>
      <c r="EE24" s="237"/>
      <c r="EF24" s="165"/>
      <c r="EG24" s="165"/>
      <c r="EH24" s="165"/>
      <c r="EI24" s="165"/>
      <c r="EJ24" s="165"/>
      <c r="EK24" s="166"/>
      <c r="EL24" s="166"/>
      <c r="EM24" s="166"/>
      <c r="EN24" s="166"/>
      <c r="EO24" s="166"/>
      <c r="EP24" s="166"/>
      <c r="EQ24" s="166"/>
      <c r="ER24" s="166" t="s">
        <v>224</v>
      </c>
      <c r="ES24" s="166"/>
      <c r="ET24" s="166"/>
      <c r="EU24" s="174"/>
      <c r="EV24" s="174"/>
      <c r="EW24" s="166"/>
      <c r="EX24" s="166"/>
      <c r="EY24" s="166"/>
      <c r="EZ24" s="166"/>
      <c r="FA24" s="171"/>
      <c r="FB24" s="171"/>
      <c r="FC24" s="171"/>
      <c r="FD24" s="175"/>
    </row>
    <row r="25" spans="1:163" customHeight="1" ht="33.75">
      <c r="A25">
        <v>24</v>
      </c>
      <c r="B25" s="8">
        <v>4</v>
      </c>
      <c r="C25" s="40"/>
      <c r="D25" s="41"/>
      <c r="E25" s="42"/>
      <c r="F25" s="41"/>
      <c r="G25" s="43"/>
      <c r="H25" s="55"/>
      <c r="I25" s="44"/>
      <c r="J25" s="44"/>
      <c r="K25" s="45"/>
      <c r="L25" s="193" t="str">
        <f>IF(OR(H25="",I25="",J25="",K25="",ISERROR(DATEVALUE(H25&amp;I25&amp;"年"&amp;J25&amp;"月"&amp;K25&amp;"日"))),"",DATEDIF(DATEVALUE(H25&amp;I25&amp;"年"&amp;J25&amp;"月"&amp;K25&amp;"日"),$D$142,"Y"))</f>
        <v/>
      </c>
      <c r="M25" s="55"/>
      <c r="N25" s="44"/>
      <c r="O25" s="370"/>
      <c r="P25" s="370"/>
      <c r="Q25" s="44"/>
      <c r="R25" s="371"/>
      <c r="S25" s="372"/>
      <c r="T25" s="45"/>
      <c r="U25" s="43"/>
      <c r="V25" s="55"/>
      <c r="W25" s="44"/>
      <c r="X25" s="44"/>
      <c r="Y25" s="44"/>
      <c r="Z25" s="45"/>
      <c r="AA25" s="77"/>
      <c r="AB25" s="44"/>
      <c r="AC25" s="44"/>
      <c r="AD25" s="44"/>
      <c r="AE25" s="45"/>
      <c r="AF25" s="77"/>
      <c r="AG25" s="87"/>
      <c r="AH25" s="88"/>
      <c r="AI25" s="89"/>
      <c r="AJ25" s="87"/>
      <c r="AK25" s="88"/>
      <c r="AL25" s="90"/>
      <c r="AM25" s="91"/>
      <c r="AN25" s="88"/>
      <c r="AO25" s="88"/>
      <c r="AP25" s="88"/>
      <c r="AQ25" s="88"/>
      <c r="AR25" s="88"/>
      <c r="AS25" s="88"/>
      <c r="AT25" s="88"/>
      <c r="AU25" s="90"/>
      <c r="AV25" s="91"/>
      <c r="AW25" s="88"/>
      <c r="AX25" s="89"/>
      <c r="AY25" s="87"/>
      <c r="AZ25" s="88"/>
      <c r="BA25" s="88"/>
      <c r="BB25" s="90"/>
      <c r="BC25" s="91"/>
      <c r="BD25" s="88"/>
      <c r="BE25" s="90"/>
      <c r="BF25" s="99"/>
      <c r="BG25" s="99"/>
      <c r="BH25" s="389"/>
      <c r="BI25" s="519"/>
      <c r="BJ25" s="519"/>
      <c r="BK25" s="519"/>
      <c r="BL25" s="519"/>
      <c r="BM25" s="519"/>
      <c r="BN25" s="520"/>
      <c r="BO25" s="234"/>
      <c r="BP25" s="125"/>
      <c r="BQ25" s="125"/>
      <c r="BR25" s="125"/>
      <c r="BS25" s="125"/>
      <c r="BT25" s="125"/>
      <c r="BU25" s="195" t="str">
        <f>IF(G25="男","M",IF(G25="女","F",""))</f>
        <v/>
      </c>
      <c r="BV25" s="195" t="str">
        <f>IF(OR(H25=0,I25=0,J25=0,K25=0,ISERROR(DATEVALUE(H25&amp;I25&amp;"年"&amp;J25&amp;"月"&amp;K25&amp;"日"))),"",YEAR(DATEVALUE(H25&amp;I25&amp;"年"&amp;J25&amp;"月"&amp;K25&amp;"日"))&amp;"/"&amp;IF(J25&lt;10,"0"&amp;J25,J25)&amp;"/"&amp;IF(K25&lt;10,"0"&amp;K25,K25))</f>
        <v/>
      </c>
      <c r="BW25" s="195" t="str">
        <f>IF(M25="○","1","0")&amp;IF(N25="○","1","0")&amp;IF(O25="○","1","0")&amp;IF(Q25="○","1","0")&amp;IF(R25="○","1","0")&amp;IF(T25="○","1","0")</f>
        <v>000000</v>
      </c>
      <c r="BX25" s="196" t="str">
        <f>IF(ISNA(VLOOKUP(BW25,$C$123:$K$130,8,FALSE)),"",VLOOKUP(BW25,$C$123:$K$130,8,FALSE))</f>
        <v/>
      </c>
      <c r="BY25" s="126"/>
      <c r="BZ25" s="132"/>
      <c r="CA25" s="133"/>
      <c r="CB25" s="225" t="s">
        <v>224</v>
      </c>
      <c r="CC25" s="225"/>
      <c r="CD25" s="225"/>
      <c r="CE25" s="225"/>
      <c r="CF25" s="132" t="s">
        <v>224</v>
      </c>
      <c r="CG25" s="225"/>
      <c r="CH25" s="166" t="s">
        <v>224</v>
      </c>
      <c r="CI25" s="166" t="s">
        <v>224</v>
      </c>
      <c r="CJ25" s="166"/>
      <c r="CK25" s="166"/>
      <c r="CL25" s="166"/>
      <c r="CM25" s="166"/>
      <c r="CN25" s="166"/>
      <c r="CO25" s="166"/>
      <c r="CP25" s="170"/>
      <c r="CQ25" s="166"/>
      <c r="CR25" s="166"/>
      <c r="CS25" s="166" t="s">
        <v>224</v>
      </c>
      <c r="CT25" s="166"/>
      <c r="CU25" s="166"/>
      <c r="CV25" s="166" t="s">
        <v>224</v>
      </c>
      <c r="CW25" s="166"/>
      <c r="CX25" s="166"/>
      <c r="CY25" s="166"/>
      <c r="CZ25" s="171"/>
      <c r="DA25" s="166"/>
      <c r="DB25" s="171"/>
      <c r="DC25" s="172"/>
      <c r="DD25" s="173"/>
      <c r="DE25" s="173"/>
      <c r="DF25" s="172"/>
      <c r="DG25" s="173"/>
      <c r="DH25" s="173"/>
      <c r="DI25" s="166"/>
      <c r="DJ25" s="171"/>
      <c r="DK25" s="166"/>
      <c r="DL25" s="166"/>
      <c r="DM25" s="166"/>
      <c r="DN25" s="166"/>
      <c r="DO25" s="166"/>
      <c r="DP25" s="166"/>
      <c r="DQ25" s="165"/>
      <c r="DR25" s="173"/>
      <c r="DS25" s="166"/>
      <c r="DT25" s="166"/>
      <c r="DU25" s="166"/>
      <c r="DV25" s="166"/>
      <c r="DW25" s="166" t="s">
        <v>224</v>
      </c>
      <c r="DX25" s="173"/>
      <c r="DY25" s="165"/>
      <c r="DZ25" s="165"/>
      <c r="EA25" s="166"/>
      <c r="EB25" s="173"/>
      <c r="EC25" s="165"/>
      <c r="ED25" s="165"/>
      <c r="EE25" s="237"/>
      <c r="EF25" s="165"/>
      <c r="EG25" s="165"/>
      <c r="EH25" s="165"/>
      <c r="EI25" s="165"/>
      <c r="EJ25" s="165"/>
      <c r="EK25" s="166"/>
      <c r="EL25" s="166"/>
      <c r="EM25" s="166"/>
      <c r="EN25" s="166"/>
      <c r="EO25" s="166"/>
      <c r="EP25" s="166"/>
      <c r="EQ25" s="166"/>
      <c r="ER25" s="166" t="s">
        <v>224</v>
      </c>
      <c r="ES25" s="166"/>
      <c r="ET25" s="166"/>
      <c r="EU25" s="174"/>
      <c r="EV25" s="174"/>
      <c r="EW25" s="166"/>
      <c r="EX25" s="166"/>
      <c r="EY25" s="166"/>
      <c r="EZ25" s="166"/>
      <c r="FA25" s="171"/>
      <c r="FB25" s="171"/>
      <c r="FC25" s="171"/>
      <c r="FD25" s="175"/>
    </row>
    <row r="26" spans="1:163" customHeight="1" ht="33.75">
      <c r="A26">
        <v>25</v>
      </c>
      <c r="B26" s="8">
        <v>5</v>
      </c>
      <c r="C26" s="40"/>
      <c r="D26" s="41"/>
      <c r="E26" s="42"/>
      <c r="F26" s="41"/>
      <c r="G26" s="43"/>
      <c r="H26" s="55"/>
      <c r="I26" s="44"/>
      <c r="J26" s="44"/>
      <c r="K26" s="45"/>
      <c r="L26" s="193" t="str">
        <f>IF(OR(H26="",I26="",J26="",K26="",ISERROR(DATEVALUE(H26&amp;I26&amp;"年"&amp;J26&amp;"月"&amp;K26&amp;"日"))),"",DATEDIF(DATEVALUE(H26&amp;I26&amp;"年"&amp;J26&amp;"月"&amp;K26&amp;"日"),$D$142,"Y"))</f>
        <v/>
      </c>
      <c r="M26" s="55"/>
      <c r="N26" s="44"/>
      <c r="O26" s="370"/>
      <c r="P26" s="370"/>
      <c r="Q26" s="44"/>
      <c r="R26" s="371"/>
      <c r="S26" s="372"/>
      <c r="T26" s="45"/>
      <c r="U26" s="43"/>
      <c r="V26" s="55"/>
      <c r="W26" s="44"/>
      <c r="X26" s="44"/>
      <c r="Y26" s="44"/>
      <c r="Z26" s="45"/>
      <c r="AA26" s="77"/>
      <c r="AB26" s="44"/>
      <c r="AC26" s="44"/>
      <c r="AD26" s="44"/>
      <c r="AE26" s="45"/>
      <c r="AF26" s="77"/>
      <c r="AG26" s="87"/>
      <c r="AH26" s="88"/>
      <c r="AI26" s="89"/>
      <c r="AJ26" s="87"/>
      <c r="AK26" s="88"/>
      <c r="AL26" s="90"/>
      <c r="AM26" s="91"/>
      <c r="AN26" s="88"/>
      <c r="AO26" s="88"/>
      <c r="AP26" s="88"/>
      <c r="AQ26" s="88"/>
      <c r="AR26" s="88"/>
      <c r="AS26" s="88"/>
      <c r="AT26" s="88"/>
      <c r="AU26" s="90"/>
      <c r="AV26" s="91"/>
      <c r="AW26" s="88"/>
      <c r="AX26" s="89"/>
      <c r="AY26" s="87"/>
      <c r="AZ26" s="88"/>
      <c r="BA26" s="88"/>
      <c r="BB26" s="90"/>
      <c r="BC26" s="91"/>
      <c r="BD26" s="88"/>
      <c r="BE26" s="90"/>
      <c r="BF26" s="99"/>
      <c r="BG26" s="99"/>
      <c r="BH26" s="389"/>
      <c r="BI26" s="519"/>
      <c r="BJ26" s="519"/>
      <c r="BK26" s="519"/>
      <c r="BL26" s="519"/>
      <c r="BM26" s="519"/>
      <c r="BN26" s="520"/>
      <c r="BO26" s="234"/>
      <c r="BP26" s="125"/>
      <c r="BQ26" s="125"/>
      <c r="BR26" s="125"/>
      <c r="BS26" s="125"/>
      <c r="BT26" s="125"/>
      <c r="BU26" s="195" t="str">
        <f>IF(G26="男","M",IF(G26="女","F",""))</f>
        <v/>
      </c>
      <c r="BV26" s="195" t="str">
        <f>IF(OR(H26=0,I26=0,J26=0,K26=0,ISERROR(DATEVALUE(H26&amp;I26&amp;"年"&amp;J26&amp;"月"&amp;K26&amp;"日"))),"",YEAR(DATEVALUE(H26&amp;I26&amp;"年"&amp;J26&amp;"月"&amp;K26&amp;"日"))&amp;"/"&amp;IF(J26&lt;10,"0"&amp;J26,J26)&amp;"/"&amp;IF(K26&lt;10,"0"&amp;K26,K26))</f>
        <v/>
      </c>
      <c r="BW26" s="195" t="str">
        <f>IF(M26="○","1","0")&amp;IF(N26="○","1","0")&amp;IF(O26="○","1","0")&amp;IF(Q26="○","1","0")&amp;IF(R26="○","1","0")&amp;IF(T26="○","1","0")</f>
        <v>000000</v>
      </c>
      <c r="BX26" s="196" t="str">
        <f>IF(ISNA(VLOOKUP(BW26,$C$123:$K$130,8,FALSE)),"",VLOOKUP(BW26,$C$123:$K$130,8,FALSE))</f>
        <v/>
      </c>
      <c r="BY26" s="126"/>
      <c r="BZ26" s="132"/>
      <c r="CA26" s="133"/>
      <c r="CB26" s="225" t="s">
        <v>224</v>
      </c>
      <c r="CC26" s="225"/>
      <c r="CD26" s="225"/>
      <c r="CE26" s="225"/>
      <c r="CF26" s="132" t="s">
        <v>224</v>
      </c>
      <c r="CG26" s="225"/>
      <c r="CH26" s="166" t="s">
        <v>224</v>
      </c>
      <c r="CI26" s="166" t="s">
        <v>224</v>
      </c>
      <c r="CJ26" s="166"/>
      <c r="CK26" s="166"/>
      <c r="CL26" s="166"/>
      <c r="CM26" s="166"/>
      <c r="CN26" s="166"/>
      <c r="CO26" s="166"/>
      <c r="CP26" s="170"/>
      <c r="CQ26" s="166"/>
      <c r="CR26" s="166"/>
      <c r="CS26" s="166" t="s">
        <v>224</v>
      </c>
      <c r="CT26" s="166"/>
      <c r="CU26" s="166"/>
      <c r="CV26" s="166" t="s">
        <v>224</v>
      </c>
      <c r="CW26" s="166"/>
      <c r="CX26" s="166"/>
      <c r="CY26" s="166"/>
      <c r="CZ26" s="171"/>
      <c r="DA26" s="166"/>
      <c r="DB26" s="171"/>
      <c r="DC26" s="172"/>
      <c r="DD26" s="173"/>
      <c r="DE26" s="173"/>
      <c r="DF26" s="172"/>
      <c r="DG26" s="173"/>
      <c r="DH26" s="173"/>
      <c r="DI26" s="166"/>
      <c r="DJ26" s="171"/>
      <c r="DK26" s="166"/>
      <c r="DL26" s="166"/>
      <c r="DM26" s="166"/>
      <c r="DN26" s="166"/>
      <c r="DO26" s="166"/>
      <c r="DP26" s="166"/>
      <c r="DQ26" s="165"/>
      <c r="DR26" s="173"/>
      <c r="DS26" s="166"/>
      <c r="DT26" s="166"/>
      <c r="DU26" s="166"/>
      <c r="DV26" s="166"/>
      <c r="DW26" s="166" t="s">
        <v>224</v>
      </c>
      <c r="DX26" s="173"/>
      <c r="DY26" s="165"/>
      <c r="DZ26" s="165"/>
      <c r="EA26" s="166"/>
      <c r="EB26" s="173"/>
      <c r="EC26" s="165"/>
      <c r="ED26" s="165"/>
      <c r="EE26" s="237"/>
      <c r="EF26" s="165"/>
      <c r="EG26" s="165"/>
      <c r="EH26" s="165"/>
      <c r="EI26" s="165"/>
      <c r="EJ26" s="165"/>
      <c r="EK26" s="166"/>
      <c r="EL26" s="166"/>
      <c r="EM26" s="166"/>
      <c r="EN26" s="166"/>
      <c r="EO26" s="166"/>
      <c r="EP26" s="166"/>
      <c r="EQ26" s="166"/>
      <c r="ER26" s="166" t="s">
        <v>224</v>
      </c>
      <c r="ES26" s="166"/>
      <c r="ET26" s="166"/>
      <c r="EU26" s="174"/>
      <c r="EV26" s="174"/>
      <c r="EW26" s="166"/>
      <c r="EX26" s="166"/>
      <c r="EY26" s="166"/>
      <c r="EZ26" s="166"/>
      <c r="FA26" s="171"/>
      <c r="FB26" s="171"/>
      <c r="FC26" s="171"/>
      <c r="FD26" s="175"/>
    </row>
    <row r="27" spans="1:163" customHeight="1" ht="33.75">
      <c r="A27">
        <v>26</v>
      </c>
      <c r="B27" s="8">
        <v>6</v>
      </c>
      <c r="C27" s="40"/>
      <c r="D27" s="41"/>
      <c r="E27" s="42"/>
      <c r="F27" s="41"/>
      <c r="G27" s="43"/>
      <c r="H27" s="55"/>
      <c r="I27" s="44"/>
      <c r="J27" s="44"/>
      <c r="K27" s="45"/>
      <c r="L27" s="193" t="str">
        <f>IF(OR(H27="",I27="",J27="",K27="",ISERROR(DATEVALUE(H27&amp;I27&amp;"年"&amp;J27&amp;"月"&amp;K27&amp;"日"))),"",DATEDIF(DATEVALUE(H27&amp;I27&amp;"年"&amp;J27&amp;"月"&amp;K27&amp;"日"),$D$142,"Y"))</f>
        <v/>
      </c>
      <c r="M27" s="55"/>
      <c r="N27" s="44"/>
      <c r="O27" s="370"/>
      <c r="P27" s="370"/>
      <c r="Q27" s="44"/>
      <c r="R27" s="371"/>
      <c r="S27" s="372"/>
      <c r="T27" s="45"/>
      <c r="U27" s="43"/>
      <c r="V27" s="55"/>
      <c r="W27" s="44"/>
      <c r="X27" s="44"/>
      <c r="Y27" s="44"/>
      <c r="Z27" s="45"/>
      <c r="AA27" s="77"/>
      <c r="AB27" s="44"/>
      <c r="AC27" s="44"/>
      <c r="AD27" s="44"/>
      <c r="AE27" s="45"/>
      <c r="AF27" s="77"/>
      <c r="AG27" s="87"/>
      <c r="AH27" s="88"/>
      <c r="AI27" s="89"/>
      <c r="AJ27" s="87"/>
      <c r="AK27" s="88"/>
      <c r="AL27" s="90"/>
      <c r="AM27" s="91"/>
      <c r="AN27" s="88"/>
      <c r="AO27" s="88"/>
      <c r="AP27" s="88"/>
      <c r="AQ27" s="88"/>
      <c r="AR27" s="88"/>
      <c r="AS27" s="88"/>
      <c r="AT27" s="88"/>
      <c r="AU27" s="90"/>
      <c r="AV27" s="91"/>
      <c r="AW27" s="88"/>
      <c r="AX27" s="89"/>
      <c r="AY27" s="87"/>
      <c r="AZ27" s="88"/>
      <c r="BA27" s="88"/>
      <c r="BB27" s="90"/>
      <c r="BC27" s="91"/>
      <c r="BD27" s="88"/>
      <c r="BE27" s="90"/>
      <c r="BF27" s="99"/>
      <c r="BG27" s="99"/>
      <c r="BH27" s="389"/>
      <c r="BI27" s="519"/>
      <c r="BJ27" s="519"/>
      <c r="BK27" s="519"/>
      <c r="BL27" s="519"/>
      <c r="BM27" s="519"/>
      <c r="BN27" s="520"/>
      <c r="BO27" s="234"/>
      <c r="BP27" s="125"/>
      <c r="BQ27" s="125"/>
      <c r="BR27" s="125"/>
      <c r="BS27" s="125"/>
      <c r="BT27" s="125"/>
      <c r="BU27" s="195" t="str">
        <f>IF(G27="男","M",IF(G27="女","F",""))</f>
        <v/>
      </c>
      <c r="BV27" s="195" t="str">
        <f>IF(OR(H27=0,I27=0,J27=0,K27=0,ISERROR(DATEVALUE(H27&amp;I27&amp;"年"&amp;J27&amp;"月"&amp;K27&amp;"日"))),"",YEAR(DATEVALUE(H27&amp;I27&amp;"年"&amp;J27&amp;"月"&amp;K27&amp;"日"))&amp;"/"&amp;IF(J27&lt;10,"0"&amp;J27,J27)&amp;"/"&amp;IF(K27&lt;10,"0"&amp;K27,K27))</f>
        <v/>
      </c>
      <c r="BW27" s="195" t="str">
        <f>IF(M27="○","1","0")&amp;IF(N27="○","1","0")&amp;IF(O27="○","1","0")&amp;IF(Q27="○","1","0")&amp;IF(R27="○","1","0")&amp;IF(T27="○","1","0")</f>
        <v>000000</v>
      </c>
      <c r="BX27" s="196" t="str">
        <f>IF(ISNA(VLOOKUP(BW27,$C$123:$K$130,8,FALSE)),"",VLOOKUP(BW27,$C$123:$K$130,8,FALSE))</f>
        <v/>
      </c>
      <c r="BY27" s="126"/>
      <c r="BZ27" s="132"/>
      <c r="CA27" s="133"/>
      <c r="CB27" s="225" t="s">
        <v>224</v>
      </c>
      <c r="CC27" s="225"/>
      <c r="CD27" s="225"/>
      <c r="CE27" s="225"/>
      <c r="CF27" s="132" t="s">
        <v>224</v>
      </c>
      <c r="CG27" s="225"/>
      <c r="CH27" s="166" t="s">
        <v>224</v>
      </c>
      <c r="CI27" s="166" t="s">
        <v>224</v>
      </c>
      <c r="CJ27" s="166"/>
      <c r="CK27" s="166"/>
      <c r="CL27" s="166"/>
      <c r="CM27" s="166"/>
      <c r="CN27" s="166"/>
      <c r="CO27" s="166"/>
      <c r="CP27" s="170"/>
      <c r="CQ27" s="166"/>
      <c r="CR27" s="166"/>
      <c r="CS27" s="166" t="s">
        <v>224</v>
      </c>
      <c r="CT27" s="166"/>
      <c r="CU27" s="166"/>
      <c r="CV27" s="166" t="s">
        <v>224</v>
      </c>
      <c r="CW27" s="166"/>
      <c r="CX27" s="166"/>
      <c r="CY27" s="166"/>
      <c r="CZ27" s="171"/>
      <c r="DA27" s="166"/>
      <c r="DB27" s="171"/>
      <c r="DC27" s="172"/>
      <c r="DD27" s="173"/>
      <c r="DE27" s="173"/>
      <c r="DF27" s="172"/>
      <c r="DG27" s="173"/>
      <c r="DH27" s="173"/>
      <c r="DI27" s="166"/>
      <c r="DJ27" s="171"/>
      <c r="DK27" s="166"/>
      <c r="DL27" s="166"/>
      <c r="DM27" s="166"/>
      <c r="DN27" s="166"/>
      <c r="DO27" s="166"/>
      <c r="DP27" s="166"/>
      <c r="DQ27" s="165"/>
      <c r="DR27" s="173"/>
      <c r="DS27" s="166"/>
      <c r="DT27" s="166"/>
      <c r="DU27" s="166"/>
      <c r="DV27" s="166"/>
      <c r="DW27" s="166" t="s">
        <v>224</v>
      </c>
      <c r="DX27" s="173"/>
      <c r="DY27" s="165"/>
      <c r="DZ27" s="165"/>
      <c r="EA27" s="166"/>
      <c r="EB27" s="173"/>
      <c r="EC27" s="165"/>
      <c r="ED27" s="165"/>
      <c r="EE27" s="237"/>
      <c r="EF27" s="165"/>
      <c r="EG27" s="165"/>
      <c r="EH27" s="165"/>
      <c r="EI27" s="165"/>
      <c r="EJ27" s="165"/>
      <c r="EK27" s="166"/>
      <c r="EL27" s="166"/>
      <c r="EM27" s="166"/>
      <c r="EN27" s="166"/>
      <c r="EO27" s="166"/>
      <c r="EP27" s="166"/>
      <c r="EQ27" s="166"/>
      <c r="ER27" s="166" t="s">
        <v>224</v>
      </c>
      <c r="ES27" s="166"/>
      <c r="ET27" s="166"/>
      <c r="EU27" s="174"/>
      <c r="EV27" s="174"/>
      <c r="EW27" s="166"/>
      <c r="EX27" s="166"/>
      <c r="EY27" s="166"/>
      <c r="EZ27" s="166"/>
      <c r="FA27" s="171"/>
      <c r="FB27" s="171"/>
      <c r="FC27" s="171"/>
      <c r="FD27" s="175"/>
    </row>
    <row r="28" spans="1:163" customHeight="1" ht="33.75">
      <c r="A28">
        <v>27</v>
      </c>
      <c r="B28" s="8">
        <v>7</v>
      </c>
      <c r="C28" s="40"/>
      <c r="D28" s="41"/>
      <c r="E28" s="42"/>
      <c r="F28" s="41"/>
      <c r="G28" s="43"/>
      <c r="H28" s="55"/>
      <c r="I28" s="44"/>
      <c r="J28" s="44"/>
      <c r="K28" s="45"/>
      <c r="L28" s="193" t="str">
        <f>IF(OR(H28="",I28="",J28="",K28="",ISERROR(DATEVALUE(H28&amp;I28&amp;"年"&amp;J28&amp;"月"&amp;K28&amp;"日"))),"",DATEDIF(DATEVALUE(H28&amp;I28&amp;"年"&amp;J28&amp;"月"&amp;K28&amp;"日"),$D$142,"Y"))</f>
        <v/>
      </c>
      <c r="M28" s="55"/>
      <c r="N28" s="44"/>
      <c r="O28" s="370"/>
      <c r="P28" s="370"/>
      <c r="Q28" s="44"/>
      <c r="R28" s="371"/>
      <c r="S28" s="372"/>
      <c r="T28" s="45"/>
      <c r="U28" s="43"/>
      <c r="V28" s="55"/>
      <c r="W28" s="44"/>
      <c r="X28" s="44"/>
      <c r="Y28" s="44"/>
      <c r="Z28" s="45"/>
      <c r="AA28" s="77"/>
      <c r="AB28" s="44"/>
      <c r="AC28" s="44"/>
      <c r="AD28" s="44"/>
      <c r="AE28" s="45"/>
      <c r="AF28" s="77"/>
      <c r="AG28" s="87"/>
      <c r="AH28" s="88"/>
      <c r="AI28" s="89"/>
      <c r="AJ28" s="87"/>
      <c r="AK28" s="88"/>
      <c r="AL28" s="90"/>
      <c r="AM28" s="91"/>
      <c r="AN28" s="88"/>
      <c r="AO28" s="88"/>
      <c r="AP28" s="88"/>
      <c r="AQ28" s="88"/>
      <c r="AR28" s="88"/>
      <c r="AS28" s="88"/>
      <c r="AT28" s="88"/>
      <c r="AU28" s="90"/>
      <c r="AV28" s="91"/>
      <c r="AW28" s="88"/>
      <c r="AX28" s="89"/>
      <c r="AY28" s="87"/>
      <c r="AZ28" s="88"/>
      <c r="BA28" s="88"/>
      <c r="BB28" s="90"/>
      <c r="BC28" s="91"/>
      <c r="BD28" s="88"/>
      <c r="BE28" s="90"/>
      <c r="BF28" s="99"/>
      <c r="BG28" s="99"/>
      <c r="BH28" s="389"/>
      <c r="BI28" s="519"/>
      <c r="BJ28" s="519"/>
      <c r="BK28" s="519"/>
      <c r="BL28" s="519"/>
      <c r="BM28" s="519"/>
      <c r="BN28" s="520"/>
      <c r="BO28" s="234"/>
      <c r="BP28" s="125"/>
      <c r="BQ28" s="125"/>
      <c r="BR28" s="125"/>
      <c r="BS28" s="125"/>
      <c r="BT28" s="125"/>
      <c r="BU28" s="195" t="str">
        <f>IF(G28="男","M",IF(G28="女","F",""))</f>
        <v/>
      </c>
      <c r="BV28" s="195" t="str">
        <f>IF(OR(H28=0,I28=0,J28=0,K28=0,ISERROR(DATEVALUE(H28&amp;I28&amp;"年"&amp;J28&amp;"月"&amp;K28&amp;"日"))),"",YEAR(DATEVALUE(H28&amp;I28&amp;"年"&amp;J28&amp;"月"&amp;K28&amp;"日"))&amp;"/"&amp;IF(J28&lt;10,"0"&amp;J28,J28)&amp;"/"&amp;IF(K28&lt;10,"0"&amp;K28,K28))</f>
        <v/>
      </c>
      <c r="BW28" s="195" t="str">
        <f>IF(M28="○","1","0")&amp;IF(N28="○","1","0")&amp;IF(O28="○","1","0")&amp;IF(Q28="○","1","0")&amp;IF(R28="○","1","0")&amp;IF(T28="○","1","0")</f>
        <v>000000</v>
      </c>
      <c r="BX28" s="196" t="str">
        <f>IF(ISNA(VLOOKUP(BW28,$C$123:$K$130,8,FALSE)),"",VLOOKUP(BW28,$C$123:$K$130,8,FALSE))</f>
        <v/>
      </c>
      <c r="BY28" s="126"/>
      <c r="BZ28" s="132"/>
      <c r="CA28" s="133"/>
      <c r="CB28" s="225" t="s">
        <v>224</v>
      </c>
      <c r="CC28" s="225"/>
      <c r="CD28" s="225"/>
      <c r="CE28" s="225"/>
      <c r="CF28" s="132" t="s">
        <v>224</v>
      </c>
      <c r="CG28" s="225"/>
      <c r="CH28" s="166" t="s">
        <v>224</v>
      </c>
      <c r="CI28" s="166" t="s">
        <v>224</v>
      </c>
      <c r="CJ28" s="166"/>
      <c r="CK28" s="166"/>
      <c r="CL28" s="166"/>
      <c r="CM28" s="166"/>
      <c r="CN28" s="166"/>
      <c r="CO28" s="166"/>
      <c r="CP28" s="170"/>
      <c r="CQ28" s="166"/>
      <c r="CR28" s="166"/>
      <c r="CS28" s="166" t="s">
        <v>224</v>
      </c>
      <c r="CT28" s="166"/>
      <c r="CU28" s="166"/>
      <c r="CV28" s="166" t="s">
        <v>224</v>
      </c>
      <c r="CW28" s="166"/>
      <c r="CX28" s="166"/>
      <c r="CY28" s="166"/>
      <c r="CZ28" s="171"/>
      <c r="DA28" s="166"/>
      <c r="DB28" s="171"/>
      <c r="DC28" s="172"/>
      <c r="DD28" s="173"/>
      <c r="DE28" s="173"/>
      <c r="DF28" s="172"/>
      <c r="DG28" s="173"/>
      <c r="DH28" s="173"/>
      <c r="DI28" s="166"/>
      <c r="DJ28" s="171"/>
      <c r="DK28" s="166"/>
      <c r="DL28" s="166"/>
      <c r="DM28" s="166"/>
      <c r="DN28" s="166"/>
      <c r="DO28" s="166"/>
      <c r="DP28" s="166"/>
      <c r="DQ28" s="165"/>
      <c r="DR28" s="173"/>
      <c r="DS28" s="166"/>
      <c r="DT28" s="166"/>
      <c r="DU28" s="166"/>
      <c r="DV28" s="166"/>
      <c r="DW28" s="166" t="s">
        <v>224</v>
      </c>
      <c r="DX28" s="173"/>
      <c r="DY28" s="165"/>
      <c r="DZ28" s="165"/>
      <c r="EA28" s="166"/>
      <c r="EB28" s="173"/>
      <c r="EC28" s="165"/>
      <c r="ED28" s="165"/>
      <c r="EE28" s="237"/>
      <c r="EF28" s="165"/>
      <c r="EG28" s="165"/>
      <c r="EH28" s="165"/>
      <c r="EI28" s="165"/>
      <c r="EJ28" s="165"/>
      <c r="EK28" s="166"/>
      <c r="EL28" s="166"/>
      <c r="EM28" s="166"/>
      <c r="EN28" s="166"/>
      <c r="EO28" s="166"/>
      <c r="EP28" s="166"/>
      <c r="EQ28" s="166"/>
      <c r="ER28" s="166" t="s">
        <v>224</v>
      </c>
      <c r="ES28" s="166"/>
      <c r="ET28" s="166"/>
      <c r="EU28" s="174"/>
      <c r="EV28" s="174"/>
      <c r="EW28" s="166"/>
      <c r="EX28" s="166"/>
      <c r="EY28" s="166"/>
      <c r="EZ28" s="166"/>
      <c r="FA28" s="171"/>
      <c r="FB28" s="171"/>
      <c r="FC28" s="171"/>
      <c r="FD28" s="175"/>
    </row>
    <row r="29" spans="1:163" customHeight="1" ht="33.75">
      <c r="A29">
        <v>28</v>
      </c>
      <c r="B29" s="8">
        <v>8</v>
      </c>
      <c r="C29" s="40"/>
      <c r="D29" s="41"/>
      <c r="E29" s="42"/>
      <c r="F29" s="41"/>
      <c r="G29" s="43"/>
      <c r="H29" s="55"/>
      <c r="I29" s="44"/>
      <c r="J29" s="44"/>
      <c r="K29" s="45"/>
      <c r="L29" s="193" t="str">
        <f>IF(OR(H29="",I29="",J29="",K29="",ISERROR(DATEVALUE(H29&amp;I29&amp;"年"&amp;J29&amp;"月"&amp;K29&amp;"日"))),"",DATEDIF(DATEVALUE(H29&amp;I29&amp;"年"&amp;J29&amp;"月"&amp;K29&amp;"日"),$D$142,"Y"))</f>
        <v/>
      </c>
      <c r="M29" s="55"/>
      <c r="N29" s="44"/>
      <c r="O29" s="370"/>
      <c r="P29" s="370"/>
      <c r="Q29" s="44"/>
      <c r="R29" s="371"/>
      <c r="S29" s="372"/>
      <c r="T29" s="45"/>
      <c r="U29" s="43"/>
      <c r="V29" s="55"/>
      <c r="W29" s="44"/>
      <c r="X29" s="44"/>
      <c r="Y29" s="44"/>
      <c r="Z29" s="45"/>
      <c r="AA29" s="77"/>
      <c r="AB29" s="44"/>
      <c r="AC29" s="44"/>
      <c r="AD29" s="44"/>
      <c r="AE29" s="45"/>
      <c r="AF29" s="77"/>
      <c r="AG29" s="87"/>
      <c r="AH29" s="88"/>
      <c r="AI29" s="89"/>
      <c r="AJ29" s="87"/>
      <c r="AK29" s="88"/>
      <c r="AL29" s="90"/>
      <c r="AM29" s="91"/>
      <c r="AN29" s="88"/>
      <c r="AO29" s="88"/>
      <c r="AP29" s="88"/>
      <c r="AQ29" s="88"/>
      <c r="AR29" s="88"/>
      <c r="AS29" s="88"/>
      <c r="AT29" s="88"/>
      <c r="AU29" s="90"/>
      <c r="AV29" s="91"/>
      <c r="AW29" s="88"/>
      <c r="AX29" s="89"/>
      <c r="AY29" s="87"/>
      <c r="AZ29" s="88"/>
      <c r="BA29" s="88"/>
      <c r="BB29" s="90"/>
      <c r="BC29" s="91"/>
      <c r="BD29" s="88"/>
      <c r="BE29" s="90"/>
      <c r="BF29" s="99"/>
      <c r="BG29" s="99"/>
      <c r="BH29" s="389"/>
      <c r="BI29" s="519"/>
      <c r="BJ29" s="519"/>
      <c r="BK29" s="519"/>
      <c r="BL29" s="519"/>
      <c r="BM29" s="519"/>
      <c r="BN29" s="520"/>
      <c r="BO29" s="234"/>
      <c r="BP29" s="125"/>
      <c r="BQ29" s="125"/>
      <c r="BR29" s="125"/>
      <c r="BS29" s="125"/>
      <c r="BT29" s="125"/>
      <c r="BU29" s="195" t="str">
        <f>IF(G29="男","M",IF(G29="女","F",""))</f>
        <v/>
      </c>
      <c r="BV29" s="195" t="str">
        <f>IF(OR(H29=0,I29=0,J29=0,K29=0,ISERROR(DATEVALUE(H29&amp;I29&amp;"年"&amp;J29&amp;"月"&amp;K29&amp;"日"))),"",YEAR(DATEVALUE(H29&amp;I29&amp;"年"&amp;J29&amp;"月"&amp;K29&amp;"日"))&amp;"/"&amp;IF(J29&lt;10,"0"&amp;J29,J29)&amp;"/"&amp;IF(K29&lt;10,"0"&amp;K29,K29))</f>
        <v/>
      </c>
      <c r="BW29" s="195" t="str">
        <f>IF(M29="○","1","0")&amp;IF(N29="○","1","0")&amp;IF(O29="○","1","0")&amp;IF(Q29="○","1","0")&amp;IF(R29="○","1","0")&amp;IF(T29="○","1","0")</f>
        <v>000000</v>
      </c>
      <c r="BX29" s="196" t="str">
        <f>IF(ISNA(VLOOKUP(BW29,$C$123:$K$130,8,FALSE)),"",VLOOKUP(BW29,$C$123:$K$130,8,FALSE))</f>
        <v/>
      </c>
      <c r="BY29" s="126"/>
      <c r="BZ29" s="132"/>
      <c r="CA29" s="133"/>
      <c r="CB29" s="225" t="s">
        <v>224</v>
      </c>
      <c r="CC29" s="225"/>
      <c r="CD29" s="225"/>
      <c r="CE29" s="225"/>
      <c r="CF29" s="132" t="s">
        <v>224</v>
      </c>
      <c r="CG29" s="225"/>
      <c r="CH29" s="166" t="s">
        <v>224</v>
      </c>
      <c r="CI29" s="166" t="s">
        <v>224</v>
      </c>
      <c r="CJ29" s="166"/>
      <c r="CK29" s="166"/>
      <c r="CL29" s="166"/>
      <c r="CM29" s="166"/>
      <c r="CN29" s="166"/>
      <c r="CO29" s="166"/>
      <c r="CP29" s="170"/>
      <c r="CQ29" s="166"/>
      <c r="CR29" s="166"/>
      <c r="CS29" s="166" t="s">
        <v>224</v>
      </c>
      <c r="CT29" s="166"/>
      <c r="CU29" s="166"/>
      <c r="CV29" s="166" t="s">
        <v>224</v>
      </c>
      <c r="CW29" s="166"/>
      <c r="CX29" s="166"/>
      <c r="CY29" s="166"/>
      <c r="CZ29" s="171"/>
      <c r="DA29" s="166"/>
      <c r="DB29" s="171"/>
      <c r="DC29" s="172"/>
      <c r="DD29" s="173"/>
      <c r="DE29" s="173"/>
      <c r="DF29" s="172"/>
      <c r="DG29" s="173"/>
      <c r="DH29" s="173"/>
      <c r="DI29" s="166"/>
      <c r="DJ29" s="171"/>
      <c r="DK29" s="166"/>
      <c r="DL29" s="166"/>
      <c r="DM29" s="166"/>
      <c r="DN29" s="166"/>
      <c r="DO29" s="166"/>
      <c r="DP29" s="166"/>
      <c r="DQ29" s="165"/>
      <c r="DR29" s="173"/>
      <c r="DS29" s="166"/>
      <c r="DT29" s="166"/>
      <c r="DU29" s="166"/>
      <c r="DV29" s="166"/>
      <c r="DW29" s="166" t="s">
        <v>224</v>
      </c>
      <c r="DX29" s="173"/>
      <c r="DY29" s="165"/>
      <c r="DZ29" s="165"/>
      <c r="EA29" s="166"/>
      <c r="EB29" s="173"/>
      <c r="EC29" s="165"/>
      <c r="ED29" s="165"/>
      <c r="EE29" s="237"/>
      <c r="EF29" s="165"/>
      <c r="EG29" s="165"/>
      <c r="EH29" s="165"/>
      <c r="EI29" s="165"/>
      <c r="EJ29" s="165"/>
      <c r="EK29" s="166"/>
      <c r="EL29" s="166"/>
      <c r="EM29" s="166"/>
      <c r="EN29" s="166"/>
      <c r="EO29" s="166"/>
      <c r="EP29" s="166"/>
      <c r="EQ29" s="166"/>
      <c r="ER29" s="166" t="s">
        <v>224</v>
      </c>
      <c r="ES29" s="166"/>
      <c r="ET29" s="166"/>
      <c r="EU29" s="174"/>
      <c r="EV29" s="174"/>
      <c r="EW29" s="166"/>
      <c r="EX29" s="166"/>
      <c r="EY29" s="166"/>
      <c r="EZ29" s="166"/>
      <c r="FA29" s="171"/>
      <c r="FB29" s="171"/>
      <c r="FC29" s="171"/>
      <c r="FD29" s="175"/>
    </row>
    <row r="30" spans="1:163" customHeight="1" ht="33.75">
      <c r="A30">
        <v>29</v>
      </c>
      <c r="B30" s="8">
        <v>9</v>
      </c>
      <c r="C30" s="40"/>
      <c r="D30" s="41"/>
      <c r="E30" s="42"/>
      <c r="F30" s="41"/>
      <c r="G30" s="43"/>
      <c r="H30" s="55"/>
      <c r="I30" s="44"/>
      <c r="J30" s="44"/>
      <c r="K30" s="45"/>
      <c r="L30" s="193" t="str">
        <f>IF(OR(H30="",I30="",J30="",K30="",ISERROR(DATEVALUE(H30&amp;I30&amp;"年"&amp;J30&amp;"月"&amp;K30&amp;"日"))),"",DATEDIF(DATEVALUE(H30&amp;I30&amp;"年"&amp;J30&amp;"月"&amp;K30&amp;"日"),$D$142,"Y"))</f>
        <v/>
      </c>
      <c r="M30" s="55"/>
      <c r="N30" s="44"/>
      <c r="O30" s="370"/>
      <c r="P30" s="370"/>
      <c r="Q30" s="44"/>
      <c r="R30" s="371"/>
      <c r="S30" s="372"/>
      <c r="T30" s="45"/>
      <c r="U30" s="43"/>
      <c r="V30" s="55"/>
      <c r="W30" s="44"/>
      <c r="X30" s="44"/>
      <c r="Y30" s="44"/>
      <c r="Z30" s="45"/>
      <c r="AA30" s="77"/>
      <c r="AB30" s="44"/>
      <c r="AC30" s="44"/>
      <c r="AD30" s="44"/>
      <c r="AE30" s="45"/>
      <c r="AF30" s="77"/>
      <c r="AG30" s="87"/>
      <c r="AH30" s="88"/>
      <c r="AI30" s="89"/>
      <c r="AJ30" s="87"/>
      <c r="AK30" s="88"/>
      <c r="AL30" s="90"/>
      <c r="AM30" s="91"/>
      <c r="AN30" s="88"/>
      <c r="AO30" s="88"/>
      <c r="AP30" s="88"/>
      <c r="AQ30" s="88"/>
      <c r="AR30" s="88"/>
      <c r="AS30" s="88"/>
      <c r="AT30" s="88"/>
      <c r="AU30" s="90"/>
      <c r="AV30" s="91"/>
      <c r="AW30" s="88"/>
      <c r="AX30" s="89"/>
      <c r="AY30" s="87"/>
      <c r="AZ30" s="88"/>
      <c r="BA30" s="88"/>
      <c r="BB30" s="90"/>
      <c r="BC30" s="91"/>
      <c r="BD30" s="88"/>
      <c r="BE30" s="90"/>
      <c r="BF30" s="99"/>
      <c r="BG30" s="99"/>
      <c r="BH30" s="389"/>
      <c r="BI30" s="519"/>
      <c r="BJ30" s="519"/>
      <c r="BK30" s="519"/>
      <c r="BL30" s="519"/>
      <c r="BM30" s="519"/>
      <c r="BN30" s="520"/>
      <c r="BO30" s="234"/>
      <c r="BP30" s="125"/>
      <c r="BQ30" s="125"/>
      <c r="BR30" s="125"/>
      <c r="BS30" s="125"/>
      <c r="BT30" s="125"/>
      <c r="BU30" s="195" t="str">
        <f>IF(G30="男","M",IF(G30="女","F",""))</f>
        <v/>
      </c>
      <c r="BV30" s="195" t="str">
        <f>IF(OR(H30=0,I30=0,J30=0,K30=0,ISERROR(DATEVALUE(H30&amp;I30&amp;"年"&amp;J30&amp;"月"&amp;K30&amp;"日"))),"",YEAR(DATEVALUE(H30&amp;I30&amp;"年"&amp;J30&amp;"月"&amp;K30&amp;"日"))&amp;"/"&amp;IF(J30&lt;10,"0"&amp;J30,J30)&amp;"/"&amp;IF(K30&lt;10,"0"&amp;K30,K30))</f>
        <v/>
      </c>
      <c r="BW30" s="195" t="str">
        <f>IF(M30="○","1","0")&amp;IF(N30="○","1","0")&amp;IF(O30="○","1","0")&amp;IF(Q30="○","1","0")&amp;IF(R30="○","1","0")&amp;IF(T30="○","1","0")</f>
        <v>000000</v>
      </c>
      <c r="BX30" s="196" t="str">
        <f>IF(ISNA(VLOOKUP(BW30,$C$123:$K$130,8,FALSE)),"",VLOOKUP(BW30,$C$123:$K$130,8,FALSE))</f>
        <v/>
      </c>
      <c r="BY30" s="126"/>
      <c r="BZ30" s="132"/>
      <c r="CA30" s="133"/>
      <c r="CB30" s="225" t="s">
        <v>224</v>
      </c>
      <c r="CC30" s="225"/>
      <c r="CD30" s="225"/>
      <c r="CE30" s="225"/>
      <c r="CF30" s="132" t="s">
        <v>224</v>
      </c>
      <c r="CG30" s="225"/>
      <c r="CH30" s="166" t="s">
        <v>224</v>
      </c>
      <c r="CI30" s="166" t="s">
        <v>224</v>
      </c>
      <c r="CJ30" s="166"/>
      <c r="CK30" s="166"/>
      <c r="CL30" s="166"/>
      <c r="CM30" s="166"/>
      <c r="CN30" s="166"/>
      <c r="CO30" s="166"/>
      <c r="CP30" s="170"/>
      <c r="CQ30" s="166"/>
      <c r="CR30" s="166"/>
      <c r="CS30" s="166" t="s">
        <v>224</v>
      </c>
      <c r="CT30" s="166"/>
      <c r="CU30" s="166"/>
      <c r="CV30" s="166" t="s">
        <v>224</v>
      </c>
      <c r="CW30" s="166"/>
      <c r="CX30" s="166"/>
      <c r="CY30" s="166"/>
      <c r="CZ30" s="171"/>
      <c r="DA30" s="166"/>
      <c r="DB30" s="171"/>
      <c r="DC30" s="172"/>
      <c r="DD30" s="173"/>
      <c r="DE30" s="173"/>
      <c r="DF30" s="172"/>
      <c r="DG30" s="173"/>
      <c r="DH30" s="173"/>
      <c r="DI30" s="166"/>
      <c r="DJ30" s="171"/>
      <c r="DK30" s="166"/>
      <c r="DL30" s="166"/>
      <c r="DM30" s="166"/>
      <c r="DN30" s="166"/>
      <c r="DO30" s="166"/>
      <c r="DP30" s="166"/>
      <c r="DQ30" s="165"/>
      <c r="DR30" s="173"/>
      <c r="DS30" s="166"/>
      <c r="DT30" s="166"/>
      <c r="DU30" s="166"/>
      <c r="DV30" s="166"/>
      <c r="DW30" s="166" t="s">
        <v>224</v>
      </c>
      <c r="DX30" s="173"/>
      <c r="DY30" s="165"/>
      <c r="DZ30" s="165"/>
      <c r="EA30" s="166"/>
      <c r="EB30" s="173"/>
      <c r="EC30" s="165"/>
      <c r="ED30" s="165"/>
      <c r="EE30" s="237"/>
      <c r="EF30" s="165"/>
      <c r="EG30" s="165"/>
      <c r="EH30" s="165"/>
      <c r="EI30" s="165"/>
      <c r="EJ30" s="165"/>
      <c r="EK30" s="166"/>
      <c r="EL30" s="166"/>
      <c r="EM30" s="166"/>
      <c r="EN30" s="166"/>
      <c r="EO30" s="166"/>
      <c r="EP30" s="166"/>
      <c r="EQ30" s="166"/>
      <c r="ER30" s="166" t="s">
        <v>224</v>
      </c>
      <c r="ES30" s="166"/>
      <c r="ET30" s="166"/>
      <c r="EU30" s="174"/>
      <c r="EV30" s="174"/>
      <c r="EW30" s="166"/>
      <c r="EX30" s="166"/>
      <c r="EY30" s="166"/>
      <c r="EZ30" s="166"/>
      <c r="FA30" s="171"/>
      <c r="FB30" s="171"/>
      <c r="FC30" s="171"/>
      <c r="FD30" s="175"/>
    </row>
    <row r="31" spans="1:163" customHeight="1" ht="33.75">
      <c r="A31">
        <v>30</v>
      </c>
      <c r="B31" s="8">
        <v>10</v>
      </c>
      <c r="C31" s="40"/>
      <c r="D31" s="41"/>
      <c r="E31" s="42"/>
      <c r="F31" s="41"/>
      <c r="G31" s="43"/>
      <c r="H31" s="55"/>
      <c r="I31" s="44"/>
      <c r="J31" s="44"/>
      <c r="K31" s="45"/>
      <c r="L31" s="193" t="str">
        <f>IF(OR(H31="",I31="",J31="",K31="",ISERROR(DATEVALUE(H31&amp;I31&amp;"年"&amp;J31&amp;"月"&amp;K31&amp;"日"))),"",DATEDIF(DATEVALUE(H31&amp;I31&amp;"年"&amp;J31&amp;"月"&amp;K31&amp;"日"),$D$142,"Y"))</f>
        <v/>
      </c>
      <c r="M31" s="55"/>
      <c r="N31" s="44"/>
      <c r="O31" s="370"/>
      <c r="P31" s="370"/>
      <c r="Q31" s="44"/>
      <c r="R31" s="371"/>
      <c r="S31" s="372"/>
      <c r="T31" s="45"/>
      <c r="U31" s="43"/>
      <c r="V31" s="55"/>
      <c r="W31" s="44"/>
      <c r="X31" s="44"/>
      <c r="Y31" s="44"/>
      <c r="Z31" s="45"/>
      <c r="AA31" s="77"/>
      <c r="AB31" s="44"/>
      <c r="AC31" s="44"/>
      <c r="AD31" s="44"/>
      <c r="AE31" s="45"/>
      <c r="AF31" s="77"/>
      <c r="AG31" s="87"/>
      <c r="AH31" s="88"/>
      <c r="AI31" s="89"/>
      <c r="AJ31" s="87"/>
      <c r="AK31" s="88"/>
      <c r="AL31" s="90"/>
      <c r="AM31" s="91"/>
      <c r="AN31" s="88"/>
      <c r="AO31" s="88"/>
      <c r="AP31" s="88"/>
      <c r="AQ31" s="88"/>
      <c r="AR31" s="88"/>
      <c r="AS31" s="88"/>
      <c r="AT31" s="88"/>
      <c r="AU31" s="90"/>
      <c r="AV31" s="91"/>
      <c r="AW31" s="88"/>
      <c r="AX31" s="89"/>
      <c r="AY31" s="87"/>
      <c r="AZ31" s="88"/>
      <c r="BA31" s="88"/>
      <c r="BB31" s="90"/>
      <c r="BC31" s="91"/>
      <c r="BD31" s="88"/>
      <c r="BE31" s="90"/>
      <c r="BF31" s="99"/>
      <c r="BG31" s="99"/>
      <c r="BH31" s="389"/>
      <c r="BI31" s="519"/>
      <c r="BJ31" s="519"/>
      <c r="BK31" s="519"/>
      <c r="BL31" s="519"/>
      <c r="BM31" s="519"/>
      <c r="BN31" s="520"/>
      <c r="BO31" s="234"/>
      <c r="BP31" s="125"/>
      <c r="BQ31" s="125"/>
      <c r="BR31" s="125"/>
      <c r="BS31" s="125"/>
      <c r="BT31" s="125"/>
      <c r="BU31" s="195" t="str">
        <f>IF(G31="男","M",IF(G31="女","F",""))</f>
        <v/>
      </c>
      <c r="BV31" s="195" t="str">
        <f>IF(OR(H31=0,I31=0,J31=0,K31=0,ISERROR(DATEVALUE(H31&amp;I31&amp;"年"&amp;J31&amp;"月"&amp;K31&amp;"日"))),"",YEAR(DATEVALUE(H31&amp;I31&amp;"年"&amp;J31&amp;"月"&amp;K31&amp;"日"))&amp;"/"&amp;IF(J31&lt;10,"0"&amp;J31,J31)&amp;"/"&amp;IF(K31&lt;10,"0"&amp;K31,K31))</f>
        <v/>
      </c>
      <c r="BW31" s="195" t="str">
        <f>IF(M31="○","1","0")&amp;IF(N31="○","1","0")&amp;IF(O31="○","1","0")&amp;IF(Q31="○","1","0")&amp;IF(R31="○","1","0")&amp;IF(T31="○","1","0")</f>
        <v>000000</v>
      </c>
      <c r="BX31" s="196" t="str">
        <f>IF(ISNA(VLOOKUP(BW31,$C$123:$K$130,8,FALSE)),"",VLOOKUP(BW31,$C$123:$K$130,8,FALSE))</f>
        <v/>
      </c>
      <c r="BY31" s="126"/>
      <c r="BZ31" s="132"/>
      <c r="CA31" s="133"/>
      <c r="CB31" s="225" t="s">
        <v>224</v>
      </c>
      <c r="CC31" s="225"/>
      <c r="CD31" s="225"/>
      <c r="CE31" s="225"/>
      <c r="CF31" s="132" t="s">
        <v>224</v>
      </c>
      <c r="CG31" s="225"/>
      <c r="CH31" s="166" t="s">
        <v>224</v>
      </c>
      <c r="CI31" s="166" t="s">
        <v>224</v>
      </c>
      <c r="CJ31" s="166"/>
      <c r="CK31" s="166"/>
      <c r="CL31" s="166"/>
      <c r="CM31" s="166"/>
      <c r="CN31" s="166"/>
      <c r="CO31" s="166"/>
      <c r="CP31" s="170"/>
      <c r="CQ31" s="166"/>
      <c r="CR31" s="166"/>
      <c r="CS31" s="166" t="s">
        <v>224</v>
      </c>
      <c r="CT31" s="166"/>
      <c r="CU31" s="166"/>
      <c r="CV31" s="166" t="s">
        <v>224</v>
      </c>
      <c r="CW31" s="166"/>
      <c r="CX31" s="166"/>
      <c r="CY31" s="166"/>
      <c r="CZ31" s="171"/>
      <c r="DA31" s="166"/>
      <c r="DB31" s="171"/>
      <c r="DC31" s="172"/>
      <c r="DD31" s="173"/>
      <c r="DE31" s="173"/>
      <c r="DF31" s="172"/>
      <c r="DG31" s="173"/>
      <c r="DH31" s="173"/>
      <c r="DI31" s="166"/>
      <c r="DJ31" s="171"/>
      <c r="DK31" s="166"/>
      <c r="DL31" s="166"/>
      <c r="DM31" s="166"/>
      <c r="DN31" s="166"/>
      <c r="DO31" s="166"/>
      <c r="DP31" s="166"/>
      <c r="DQ31" s="165"/>
      <c r="DR31" s="173"/>
      <c r="DS31" s="166"/>
      <c r="DT31" s="166"/>
      <c r="DU31" s="166"/>
      <c r="DV31" s="166"/>
      <c r="DW31" s="166" t="s">
        <v>224</v>
      </c>
      <c r="DX31" s="173"/>
      <c r="DY31" s="165"/>
      <c r="DZ31" s="165"/>
      <c r="EA31" s="166"/>
      <c r="EB31" s="173"/>
      <c r="EC31" s="165"/>
      <c r="ED31" s="165"/>
      <c r="EE31" s="237"/>
      <c r="EF31" s="165"/>
      <c r="EG31" s="165"/>
      <c r="EH31" s="165"/>
      <c r="EI31" s="165"/>
      <c r="EJ31" s="165"/>
      <c r="EK31" s="166"/>
      <c r="EL31" s="166"/>
      <c r="EM31" s="166"/>
      <c r="EN31" s="166"/>
      <c r="EO31" s="166"/>
      <c r="EP31" s="166"/>
      <c r="EQ31" s="166"/>
      <c r="ER31" s="166" t="s">
        <v>224</v>
      </c>
      <c r="ES31" s="166"/>
      <c r="ET31" s="166"/>
      <c r="EU31" s="174"/>
      <c r="EV31" s="174"/>
      <c r="EW31" s="166"/>
      <c r="EX31" s="166"/>
      <c r="EY31" s="166"/>
      <c r="EZ31" s="166"/>
      <c r="FA31" s="171"/>
      <c r="FB31" s="171"/>
      <c r="FC31" s="171"/>
      <c r="FD31" s="175"/>
    </row>
    <row r="32" spans="1:163" customHeight="1" ht="33.75">
      <c r="A32">
        <v>31</v>
      </c>
      <c r="B32" s="8">
        <v>11</v>
      </c>
      <c r="C32" s="40"/>
      <c r="D32" s="41"/>
      <c r="E32" s="42"/>
      <c r="F32" s="41"/>
      <c r="G32" s="43"/>
      <c r="H32" s="55"/>
      <c r="I32" s="44"/>
      <c r="J32" s="44"/>
      <c r="K32" s="45"/>
      <c r="L32" s="193" t="str">
        <f>IF(OR(H32="",I32="",J32="",K32="",ISERROR(DATEVALUE(H32&amp;I32&amp;"年"&amp;J32&amp;"月"&amp;K32&amp;"日"))),"",DATEDIF(DATEVALUE(H32&amp;I32&amp;"年"&amp;J32&amp;"月"&amp;K32&amp;"日"),$D$142,"Y"))</f>
        <v/>
      </c>
      <c r="M32" s="55"/>
      <c r="N32" s="44"/>
      <c r="O32" s="370"/>
      <c r="P32" s="370"/>
      <c r="Q32" s="44"/>
      <c r="R32" s="371"/>
      <c r="S32" s="372"/>
      <c r="T32" s="45"/>
      <c r="U32" s="43"/>
      <c r="V32" s="55"/>
      <c r="W32" s="44"/>
      <c r="X32" s="44"/>
      <c r="Y32" s="44"/>
      <c r="Z32" s="45"/>
      <c r="AA32" s="77"/>
      <c r="AB32" s="44"/>
      <c r="AC32" s="44"/>
      <c r="AD32" s="44"/>
      <c r="AE32" s="45"/>
      <c r="AF32" s="77"/>
      <c r="AG32" s="87"/>
      <c r="AH32" s="88"/>
      <c r="AI32" s="89"/>
      <c r="AJ32" s="87"/>
      <c r="AK32" s="88"/>
      <c r="AL32" s="90"/>
      <c r="AM32" s="91"/>
      <c r="AN32" s="88"/>
      <c r="AO32" s="88"/>
      <c r="AP32" s="88"/>
      <c r="AQ32" s="88"/>
      <c r="AR32" s="88"/>
      <c r="AS32" s="88"/>
      <c r="AT32" s="88"/>
      <c r="AU32" s="90"/>
      <c r="AV32" s="91"/>
      <c r="AW32" s="88"/>
      <c r="AX32" s="89"/>
      <c r="AY32" s="87"/>
      <c r="AZ32" s="88"/>
      <c r="BA32" s="88"/>
      <c r="BB32" s="90"/>
      <c r="BC32" s="91"/>
      <c r="BD32" s="88"/>
      <c r="BE32" s="90"/>
      <c r="BF32" s="99"/>
      <c r="BG32" s="99"/>
      <c r="BH32" s="389"/>
      <c r="BI32" s="519"/>
      <c r="BJ32" s="519"/>
      <c r="BK32" s="519"/>
      <c r="BL32" s="519"/>
      <c r="BM32" s="519"/>
      <c r="BN32" s="520"/>
      <c r="BO32" s="234"/>
      <c r="BP32" s="125"/>
      <c r="BQ32" s="125"/>
      <c r="BR32" s="125"/>
      <c r="BS32" s="125"/>
      <c r="BT32" s="125"/>
      <c r="BU32" s="195" t="str">
        <f>IF(G32="男","M",IF(G32="女","F",""))</f>
        <v/>
      </c>
      <c r="BV32" s="195" t="str">
        <f>IF(OR(H32=0,I32=0,J32=0,K32=0,ISERROR(DATEVALUE(H32&amp;I32&amp;"年"&amp;J32&amp;"月"&amp;K32&amp;"日"))),"",YEAR(DATEVALUE(H32&amp;I32&amp;"年"&amp;J32&amp;"月"&amp;K32&amp;"日"))&amp;"/"&amp;IF(J32&lt;10,"0"&amp;J32,J32)&amp;"/"&amp;IF(K32&lt;10,"0"&amp;K32,K32))</f>
        <v/>
      </c>
      <c r="BW32" s="195" t="str">
        <f>IF(M32="○","1","0")&amp;IF(N32="○","1","0")&amp;IF(O32="○","1","0")&amp;IF(Q32="○","1","0")&amp;IF(R32="○","1","0")&amp;IF(T32="○","1","0")</f>
        <v>000000</v>
      </c>
      <c r="BX32" s="196" t="str">
        <f>IF(ISNA(VLOOKUP(BW32,$C$123:$K$130,8,FALSE)),"",VLOOKUP(BW32,$C$123:$K$130,8,FALSE))</f>
        <v/>
      </c>
      <c r="BY32" s="126"/>
      <c r="BZ32" s="132"/>
      <c r="CA32" s="133"/>
      <c r="CB32" s="225" t="s">
        <v>224</v>
      </c>
      <c r="CC32" s="225"/>
      <c r="CD32" s="225"/>
      <c r="CE32" s="225"/>
      <c r="CF32" s="132" t="s">
        <v>224</v>
      </c>
      <c r="CG32" s="225"/>
      <c r="CH32" s="166" t="s">
        <v>224</v>
      </c>
      <c r="CI32" s="166" t="s">
        <v>224</v>
      </c>
      <c r="CJ32" s="166"/>
      <c r="CK32" s="166"/>
      <c r="CL32" s="166"/>
      <c r="CM32" s="166"/>
      <c r="CN32" s="166"/>
      <c r="CO32" s="166"/>
      <c r="CP32" s="170"/>
      <c r="CQ32" s="166"/>
      <c r="CR32" s="166"/>
      <c r="CS32" s="166" t="s">
        <v>224</v>
      </c>
      <c r="CT32" s="166"/>
      <c r="CU32" s="166"/>
      <c r="CV32" s="166" t="s">
        <v>224</v>
      </c>
      <c r="CW32" s="166"/>
      <c r="CX32" s="166"/>
      <c r="CY32" s="166"/>
      <c r="CZ32" s="171"/>
      <c r="DA32" s="166"/>
      <c r="DB32" s="171"/>
      <c r="DC32" s="172"/>
      <c r="DD32" s="173"/>
      <c r="DE32" s="173"/>
      <c r="DF32" s="172"/>
      <c r="DG32" s="173"/>
      <c r="DH32" s="173"/>
      <c r="DI32" s="166"/>
      <c r="DJ32" s="171"/>
      <c r="DK32" s="166"/>
      <c r="DL32" s="166"/>
      <c r="DM32" s="166"/>
      <c r="DN32" s="166"/>
      <c r="DO32" s="166"/>
      <c r="DP32" s="166"/>
      <c r="DQ32" s="165"/>
      <c r="DR32" s="173"/>
      <c r="DS32" s="166"/>
      <c r="DT32" s="166"/>
      <c r="DU32" s="166"/>
      <c r="DV32" s="166"/>
      <c r="DW32" s="166" t="s">
        <v>224</v>
      </c>
      <c r="DX32" s="173"/>
      <c r="DY32" s="165"/>
      <c r="DZ32" s="165"/>
      <c r="EA32" s="166"/>
      <c r="EB32" s="173"/>
      <c r="EC32" s="165"/>
      <c r="ED32" s="165"/>
      <c r="EE32" s="237"/>
      <c r="EF32" s="165"/>
      <c r="EG32" s="165"/>
      <c r="EH32" s="165"/>
      <c r="EI32" s="165"/>
      <c r="EJ32" s="165"/>
      <c r="EK32" s="166"/>
      <c r="EL32" s="166"/>
      <c r="EM32" s="166"/>
      <c r="EN32" s="166"/>
      <c r="EO32" s="166"/>
      <c r="EP32" s="166"/>
      <c r="EQ32" s="166"/>
      <c r="ER32" s="166" t="s">
        <v>224</v>
      </c>
      <c r="ES32" s="166"/>
      <c r="ET32" s="166"/>
      <c r="EU32" s="174"/>
      <c r="EV32" s="174"/>
      <c r="EW32" s="166"/>
      <c r="EX32" s="166"/>
      <c r="EY32" s="166"/>
      <c r="EZ32" s="166"/>
      <c r="FA32" s="171"/>
      <c r="FB32" s="171"/>
      <c r="FC32" s="171"/>
      <c r="FD32" s="175"/>
    </row>
    <row r="33" spans="1:163" customHeight="1" ht="33.75">
      <c r="A33">
        <v>32</v>
      </c>
      <c r="B33" s="8">
        <v>12</v>
      </c>
      <c r="C33" s="40"/>
      <c r="D33" s="41"/>
      <c r="E33" s="42"/>
      <c r="F33" s="41"/>
      <c r="G33" s="43"/>
      <c r="H33" s="55"/>
      <c r="I33" s="44"/>
      <c r="J33" s="44"/>
      <c r="K33" s="45"/>
      <c r="L33" s="193" t="str">
        <f>IF(OR(H33="",I33="",J33="",K33="",ISERROR(DATEVALUE(H33&amp;I33&amp;"年"&amp;J33&amp;"月"&amp;K33&amp;"日"))),"",DATEDIF(DATEVALUE(H33&amp;I33&amp;"年"&amp;J33&amp;"月"&amp;K33&amp;"日"),$D$142,"Y"))</f>
        <v/>
      </c>
      <c r="M33" s="55"/>
      <c r="N33" s="44"/>
      <c r="O33" s="370"/>
      <c r="P33" s="370"/>
      <c r="Q33" s="44"/>
      <c r="R33" s="371"/>
      <c r="S33" s="372"/>
      <c r="T33" s="45"/>
      <c r="U33" s="43"/>
      <c r="V33" s="55"/>
      <c r="W33" s="44"/>
      <c r="X33" s="44"/>
      <c r="Y33" s="44"/>
      <c r="Z33" s="45"/>
      <c r="AA33" s="77"/>
      <c r="AB33" s="44"/>
      <c r="AC33" s="44"/>
      <c r="AD33" s="44"/>
      <c r="AE33" s="45"/>
      <c r="AF33" s="77"/>
      <c r="AG33" s="87"/>
      <c r="AH33" s="88"/>
      <c r="AI33" s="89"/>
      <c r="AJ33" s="87"/>
      <c r="AK33" s="88"/>
      <c r="AL33" s="90"/>
      <c r="AM33" s="91"/>
      <c r="AN33" s="88"/>
      <c r="AO33" s="88"/>
      <c r="AP33" s="88"/>
      <c r="AQ33" s="88"/>
      <c r="AR33" s="88"/>
      <c r="AS33" s="88"/>
      <c r="AT33" s="88"/>
      <c r="AU33" s="90"/>
      <c r="AV33" s="91"/>
      <c r="AW33" s="88"/>
      <c r="AX33" s="89"/>
      <c r="AY33" s="87"/>
      <c r="AZ33" s="88"/>
      <c r="BA33" s="88"/>
      <c r="BB33" s="90"/>
      <c r="BC33" s="91"/>
      <c r="BD33" s="88"/>
      <c r="BE33" s="90"/>
      <c r="BF33" s="99"/>
      <c r="BG33" s="99"/>
      <c r="BH33" s="389"/>
      <c r="BI33" s="519"/>
      <c r="BJ33" s="519"/>
      <c r="BK33" s="519"/>
      <c r="BL33" s="519"/>
      <c r="BM33" s="519"/>
      <c r="BN33" s="520"/>
      <c r="BO33" s="234"/>
      <c r="BP33" s="125"/>
      <c r="BQ33" s="125"/>
      <c r="BR33" s="125"/>
      <c r="BS33" s="125"/>
      <c r="BT33" s="125"/>
      <c r="BU33" s="195" t="str">
        <f>IF(G33="男","M",IF(G33="女","F",""))</f>
        <v/>
      </c>
      <c r="BV33" s="195" t="str">
        <f>IF(OR(H33=0,I33=0,J33=0,K33=0,ISERROR(DATEVALUE(H33&amp;I33&amp;"年"&amp;J33&amp;"月"&amp;K33&amp;"日"))),"",YEAR(DATEVALUE(H33&amp;I33&amp;"年"&amp;J33&amp;"月"&amp;K33&amp;"日"))&amp;"/"&amp;IF(J33&lt;10,"0"&amp;J33,J33)&amp;"/"&amp;IF(K33&lt;10,"0"&amp;K33,K33))</f>
        <v/>
      </c>
      <c r="BW33" s="195" t="str">
        <f>IF(M33="○","1","0")&amp;IF(N33="○","1","0")&amp;IF(O33="○","1","0")&amp;IF(Q33="○","1","0")&amp;IF(R33="○","1","0")&amp;IF(T33="○","1","0")</f>
        <v>000000</v>
      </c>
      <c r="BX33" s="196" t="str">
        <f>IF(ISNA(VLOOKUP(BW33,$C$123:$K$130,8,FALSE)),"",VLOOKUP(BW33,$C$123:$K$130,8,FALSE))</f>
        <v/>
      </c>
      <c r="BY33" s="126"/>
      <c r="BZ33" s="132"/>
      <c r="CA33" s="133"/>
      <c r="CB33" s="225" t="s">
        <v>224</v>
      </c>
      <c r="CC33" s="225"/>
      <c r="CD33" s="225"/>
      <c r="CE33" s="225"/>
      <c r="CF33" s="132" t="s">
        <v>224</v>
      </c>
      <c r="CG33" s="225"/>
      <c r="CH33" s="166" t="s">
        <v>224</v>
      </c>
      <c r="CI33" s="166" t="s">
        <v>224</v>
      </c>
      <c r="CJ33" s="166"/>
      <c r="CK33" s="166"/>
      <c r="CL33" s="166"/>
      <c r="CM33" s="166"/>
      <c r="CN33" s="166"/>
      <c r="CO33" s="166"/>
      <c r="CP33" s="170"/>
      <c r="CQ33" s="166"/>
      <c r="CR33" s="166"/>
      <c r="CS33" s="166" t="s">
        <v>224</v>
      </c>
      <c r="CT33" s="166"/>
      <c r="CU33" s="166"/>
      <c r="CV33" s="166" t="s">
        <v>224</v>
      </c>
      <c r="CW33" s="166"/>
      <c r="CX33" s="166"/>
      <c r="CY33" s="166"/>
      <c r="CZ33" s="171"/>
      <c r="DA33" s="166"/>
      <c r="DB33" s="171"/>
      <c r="DC33" s="172"/>
      <c r="DD33" s="173"/>
      <c r="DE33" s="173"/>
      <c r="DF33" s="172"/>
      <c r="DG33" s="173"/>
      <c r="DH33" s="173"/>
      <c r="DI33" s="166"/>
      <c r="DJ33" s="171"/>
      <c r="DK33" s="166"/>
      <c r="DL33" s="166"/>
      <c r="DM33" s="166"/>
      <c r="DN33" s="166"/>
      <c r="DO33" s="166"/>
      <c r="DP33" s="166"/>
      <c r="DQ33" s="165"/>
      <c r="DR33" s="173"/>
      <c r="DS33" s="166"/>
      <c r="DT33" s="166"/>
      <c r="DU33" s="166"/>
      <c r="DV33" s="166"/>
      <c r="DW33" s="166" t="s">
        <v>224</v>
      </c>
      <c r="DX33" s="173"/>
      <c r="DY33" s="165"/>
      <c r="DZ33" s="165"/>
      <c r="EA33" s="166"/>
      <c r="EB33" s="173"/>
      <c r="EC33" s="165"/>
      <c r="ED33" s="165"/>
      <c r="EE33" s="237"/>
      <c r="EF33" s="165"/>
      <c r="EG33" s="165"/>
      <c r="EH33" s="165"/>
      <c r="EI33" s="165"/>
      <c r="EJ33" s="165"/>
      <c r="EK33" s="166"/>
      <c r="EL33" s="166"/>
      <c r="EM33" s="166"/>
      <c r="EN33" s="166"/>
      <c r="EO33" s="166"/>
      <c r="EP33" s="166"/>
      <c r="EQ33" s="166"/>
      <c r="ER33" s="166" t="s">
        <v>224</v>
      </c>
      <c r="ES33" s="166"/>
      <c r="ET33" s="166"/>
      <c r="EU33" s="174"/>
      <c r="EV33" s="174"/>
      <c r="EW33" s="166"/>
      <c r="EX33" s="166"/>
      <c r="EY33" s="166"/>
      <c r="EZ33" s="166"/>
      <c r="FA33" s="171"/>
      <c r="FB33" s="171"/>
      <c r="FC33" s="171"/>
      <c r="FD33" s="175"/>
    </row>
    <row r="34" spans="1:163" customHeight="1" ht="33.75">
      <c r="A34">
        <v>33</v>
      </c>
      <c r="B34" s="8">
        <v>13</v>
      </c>
      <c r="C34" s="40"/>
      <c r="D34" s="41"/>
      <c r="E34" s="42"/>
      <c r="F34" s="41"/>
      <c r="G34" s="43"/>
      <c r="H34" s="55"/>
      <c r="I34" s="44"/>
      <c r="J34" s="44"/>
      <c r="K34" s="45"/>
      <c r="L34" s="193" t="str">
        <f>IF(OR(H34="",I34="",J34="",K34="",ISERROR(DATEVALUE(H34&amp;I34&amp;"年"&amp;J34&amp;"月"&amp;K34&amp;"日"))),"",DATEDIF(DATEVALUE(H34&amp;I34&amp;"年"&amp;J34&amp;"月"&amp;K34&amp;"日"),$D$142,"Y"))</f>
        <v/>
      </c>
      <c r="M34" s="55"/>
      <c r="N34" s="44"/>
      <c r="O34" s="370"/>
      <c r="P34" s="370"/>
      <c r="Q34" s="44"/>
      <c r="R34" s="371"/>
      <c r="S34" s="372"/>
      <c r="T34" s="45"/>
      <c r="U34" s="43"/>
      <c r="V34" s="55"/>
      <c r="W34" s="44"/>
      <c r="X34" s="44"/>
      <c r="Y34" s="44"/>
      <c r="Z34" s="45"/>
      <c r="AA34" s="77"/>
      <c r="AB34" s="44"/>
      <c r="AC34" s="44"/>
      <c r="AD34" s="44"/>
      <c r="AE34" s="45"/>
      <c r="AF34" s="77"/>
      <c r="AG34" s="87"/>
      <c r="AH34" s="88"/>
      <c r="AI34" s="89"/>
      <c r="AJ34" s="87"/>
      <c r="AK34" s="88"/>
      <c r="AL34" s="90"/>
      <c r="AM34" s="91"/>
      <c r="AN34" s="88"/>
      <c r="AO34" s="88"/>
      <c r="AP34" s="88"/>
      <c r="AQ34" s="88"/>
      <c r="AR34" s="88"/>
      <c r="AS34" s="88"/>
      <c r="AT34" s="88"/>
      <c r="AU34" s="90"/>
      <c r="AV34" s="91"/>
      <c r="AW34" s="88"/>
      <c r="AX34" s="89"/>
      <c r="AY34" s="87"/>
      <c r="AZ34" s="88"/>
      <c r="BA34" s="88"/>
      <c r="BB34" s="90"/>
      <c r="BC34" s="91"/>
      <c r="BD34" s="88"/>
      <c r="BE34" s="90"/>
      <c r="BF34" s="99"/>
      <c r="BG34" s="99"/>
      <c r="BH34" s="389"/>
      <c r="BI34" s="519"/>
      <c r="BJ34" s="519"/>
      <c r="BK34" s="519"/>
      <c r="BL34" s="519"/>
      <c r="BM34" s="519"/>
      <c r="BN34" s="520"/>
      <c r="BO34" s="234"/>
      <c r="BP34" s="125"/>
      <c r="BQ34" s="125"/>
      <c r="BR34" s="125"/>
      <c r="BS34" s="125"/>
      <c r="BT34" s="125"/>
      <c r="BU34" s="195" t="str">
        <f>IF(G34="男","M",IF(G34="女","F",""))</f>
        <v/>
      </c>
      <c r="BV34" s="195" t="str">
        <f>IF(OR(H34=0,I34=0,J34=0,K34=0,ISERROR(DATEVALUE(H34&amp;I34&amp;"年"&amp;J34&amp;"月"&amp;K34&amp;"日"))),"",YEAR(DATEVALUE(H34&amp;I34&amp;"年"&amp;J34&amp;"月"&amp;K34&amp;"日"))&amp;"/"&amp;IF(J34&lt;10,"0"&amp;J34,J34)&amp;"/"&amp;IF(K34&lt;10,"0"&amp;K34,K34))</f>
        <v/>
      </c>
      <c r="BW34" s="195" t="str">
        <f>IF(M34="○","1","0")&amp;IF(N34="○","1","0")&amp;IF(O34="○","1","0")&amp;IF(Q34="○","1","0")&amp;IF(R34="○","1","0")&amp;IF(T34="○","1","0")</f>
        <v>000000</v>
      </c>
      <c r="BX34" s="196" t="str">
        <f>IF(ISNA(VLOOKUP(BW34,$C$123:$K$130,8,FALSE)),"",VLOOKUP(BW34,$C$123:$K$130,8,FALSE))</f>
        <v/>
      </c>
      <c r="BY34" s="126"/>
      <c r="BZ34" s="132"/>
      <c r="CA34" s="133"/>
      <c r="CB34" s="225" t="s">
        <v>224</v>
      </c>
      <c r="CC34" s="225"/>
      <c r="CD34" s="225"/>
      <c r="CE34" s="225"/>
      <c r="CF34" s="132" t="s">
        <v>224</v>
      </c>
      <c r="CG34" s="225"/>
      <c r="CH34" s="166" t="s">
        <v>224</v>
      </c>
      <c r="CI34" s="166" t="s">
        <v>224</v>
      </c>
      <c r="CJ34" s="166"/>
      <c r="CK34" s="166"/>
      <c r="CL34" s="166"/>
      <c r="CM34" s="166"/>
      <c r="CN34" s="166"/>
      <c r="CO34" s="166"/>
      <c r="CP34" s="170"/>
      <c r="CQ34" s="166"/>
      <c r="CR34" s="166"/>
      <c r="CS34" s="166" t="s">
        <v>224</v>
      </c>
      <c r="CT34" s="166"/>
      <c r="CU34" s="166"/>
      <c r="CV34" s="166" t="s">
        <v>224</v>
      </c>
      <c r="CW34" s="166"/>
      <c r="CX34" s="166"/>
      <c r="CY34" s="166"/>
      <c r="CZ34" s="171"/>
      <c r="DA34" s="166"/>
      <c r="DB34" s="171"/>
      <c r="DC34" s="172"/>
      <c r="DD34" s="173"/>
      <c r="DE34" s="173"/>
      <c r="DF34" s="172"/>
      <c r="DG34" s="173"/>
      <c r="DH34" s="173"/>
      <c r="DI34" s="166"/>
      <c r="DJ34" s="171"/>
      <c r="DK34" s="166"/>
      <c r="DL34" s="166"/>
      <c r="DM34" s="166"/>
      <c r="DN34" s="166"/>
      <c r="DO34" s="166"/>
      <c r="DP34" s="166"/>
      <c r="DQ34" s="165"/>
      <c r="DR34" s="173"/>
      <c r="DS34" s="166"/>
      <c r="DT34" s="166"/>
      <c r="DU34" s="166"/>
      <c r="DV34" s="166"/>
      <c r="DW34" s="166" t="s">
        <v>224</v>
      </c>
      <c r="DX34" s="173"/>
      <c r="DY34" s="165"/>
      <c r="DZ34" s="165"/>
      <c r="EA34" s="166"/>
      <c r="EB34" s="173"/>
      <c r="EC34" s="165"/>
      <c r="ED34" s="165"/>
      <c r="EE34" s="237"/>
      <c r="EF34" s="165"/>
      <c r="EG34" s="165"/>
      <c r="EH34" s="165"/>
      <c r="EI34" s="165"/>
      <c r="EJ34" s="165"/>
      <c r="EK34" s="166"/>
      <c r="EL34" s="166"/>
      <c r="EM34" s="166"/>
      <c r="EN34" s="166"/>
      <c r="EO34" s="166"/>
      <c r="EP34" s="166"/>
      <c r="EQ34" s="166"/>
      <c r="ER34" s="166" t="s">
        <v>224</v>
      </c>
      <c r="ES34" s="166"/>
      <c r="ET34" s="166"/>
      <c r="EU34" s="174"/>
      <c r="EV34" s="174"/>
      <c r="EW34" s="166"/>
      <c r="EX34" s="166"/>
      <c r="EY34" s="166"/>
      <c r="EZ34" s="166"/>
      <c r="FA34" s="171"/>
      <c r="FB34" s="171"/>
      <c r="FC34" s="171"/>
      <c r="FD34" s="175"/>
    </row>
    <row r="35" spans="1:163" customHeight="1" ht="33.75">
      <c r="A35">
        <v>34</v>
      </c>
      <c r="B35" s="8">
        <v>14</v>
      </c>
      <c r="C35" s="40"/>
      <c r="D35" s="41"/>
      <c r="E35" s="42"/>
      <c r="F35" s="41"/>
      <c r="G35" s="43"/>
      <c r="H35" s="55"/>
      <c r="I35" s="44"/>
      <c r="J35" s="44"/>
      <c r="K35" s="45"/>
      <c r="L35" s="193" t="str">
        <f>IF(OR(H35="",I35="",J35="",K35="",ISERROR(DATEVALUE(H35&amp;I35&amp;"年"&amp;J35&amp;"月"&amp;K35&amp;"日"))),"",DATEDIF(DATEVALUE(H35&amp;I35&amp;"年"&amp;J35&amp;"月"&amp;K35&amp;"日"),$D$142,"Y"))</f>
        <v/>
      </c>
      <c r="M35" s="55"/>
      <c r="N35" s="44"/>
      <c r="O35" s="370"/>
      <c r="P35" s="370"/>
      <c r="Q35" s="44"/>
      <c r="R35" s="371"/>
      <c r="S35" s="372"/>
      <c r="T35" s="45"/>
      <c r="U35" s="43"/>
      <c r="V35" s="55"/>
      <c r="W35" s="44"/>
      <c r="X35" s="44"/>
      <c r="Y35" s="44"/>
      <c r="Z35" s="45"/>
      <c r="AA35" s="77"/>
      <c r="AB35" s="44"/>
      <c r="AC35" s="44"/>
      <c r="AD35" s="44"/>
      <c r="AE35" s="45"/>
      <c r="AF35" s="77"/>
      <c r="AG35" s="87"/>
      <c r="AH35" s="88"/>
      <c r="AI35" s="89"/>
      <c r="AJ35" s="87"/>
      <c r="AK35" s="88"/>
      <c r="AL35" s="90"/>
      <c r="AM35" s="91"/>
      <c r="AN35" s="88"/>
      <c r="AO35" s="88"/>
      <c r="AP35" s="88"/>
      <c r="AQ35" s="88"/>
      <c r="AR35" s="88"/>
      <c r="AS35" s="88"/>
      <c r="AT35" s="88"/>
      <c r="AU35" s="90"/>
      <c r="AV35" s="91"/>
      <c r="AW35" s="88"/>
      <c r="AX35" s="89"/>
      <c r="AY35" s="87"/>
      <c r="AZ35" s="88"/>
      <c r="BA35" s="88"/>
      <c r="BB35" s="90"/>
      <c r="BC35" s="91"/>
      <c r="BD35" s="88"/>
      <c r="BE35" s="90"/>
      <c r="BF35" s="99"/>
      <c r="BG35" s="99"/>
      <c r="BH35" s="389"/>
      <c r="BI35" s="519"/>
      <c r="BJ35" s="519"/>
      <c r="BK35" s="519"/>
      <c r="BL35" s="519"/>
      <c r="BM35" s="519"/>
      <c r="BN35" s="520"/>
      <c r="BO35" s="234"/>
      <c r="BP35" s="125"/>
      <c r="BQ35" s="125"/>
      <c r="BR35" s="125"/>
      <c r="BS35" s="125"/>
      <c r="BT35" s="125"/>
      <c r="BU35" s="195" t="str">
        <f>IF(G35="男","M",IF(G35="女","F",""))</f>
        <v/>
      </c>
      <c r="BV35" s="195" t="str">
        <f>IF(OR(H35=0,I35=0,J35=0,K35=0,ISERROR(DATEVALUE(H35&amp;I35&amp;"年"&amp;J35&amp;"月"&amp;K35&amp;"日"))),"",YEAR(DATEVALUE(H35&amp;I35&amp;"年"&amp;J35&amp;"月"&amp;K35&amp;"日"))&amp;"/"&amp;IF(J35&lt;10,"0"&amp;J35,J35)&amp;"/"&amp;IF(K35&lt;10,"0"&amp;K35,K35))</f>
        <v/>
      </c>
      <c r="BW35" s="195" t="str">
        <f>IF(M35="○","1","0")&amp;IF(N35="○","1","0")&amp;IF(O35="○","1","0")&amp;IF(Q35="○","1","0")&amp;IF(R35="○","1","0")&amp;IF(T35="○","1","0")</f>
        <v>000000</v>
      </c>
      <c r="BX35" s="196" t="str">
        <f>IF(ISNA(VLOOKUP(BW35,$C$123:$K$130,8,FALSE)),"",VLOOKUP(BW35,$C$123:$K$130,8,FALSE))</f>
        <v/>
      </c>
      <c r="BY35" s="126"/>
      <c r="BZ35" s="132"/>
      <c r="CA35" s="133"/>
      <c r="CB35" s="225" t="s">
        <v>224</v>
      </c>
      <c r="CC35" s="225"/>
      <c r="CD35" s="225"/>
      <c r="CE35" s="225"/>
      <c r="CF35" s="132" t="s">
        <v>224</v>
      </c>
      <c r="CG35" s="225"/>
      <c r="CH35" s="166" t="s">
        <v>224</v>
      </c>
      <c r="CI35" s="166" t="s">
        <v>224</v>
      </c>
      <c r="CJ35" s="166"/>
      <c r="CK35" s="166"/>
      <c r="CL35" s="166"/>
      <c r="CM35" s="166"/>
      <c r="CN35" s="166"/>
      <c r="CO35" s="166"/>
      <c r="CP35" s="170"/>
      <c r="CQ35" s="166"/>
      <c r="CR35" s="166"/>
      <c r="CS35" s="166" t="s">
        <v>224</v>
      </c>
      <c r="CT35" s="166"/>
      <c r="CU35" s="166"/>
      <c r="CV35" s="166" t="s">
        <v>224</v>
      </c>
      <c r="CW35" s="166"/>
      <c r="CX35" s="166"/>
      <c r="CY35" s="166"/>
      <c r="CZ35" s="171"/>
      <c r="DA35" s="166"/>
      <c r="DB35" s="171"/>
      <c r="DC35" s="172"/>
      <c r="DD35" s="173"/>
      <c r="DE35" s="173"/>
      <c r="DF35" s="172"/>
      <c r="DG35" s="173"/>
      <c r="DH35" s="173"/>
      <c r="DI35" s="166"/>
      <c r="DJ35" s="171"/>
      <c r="DK35" s="166"/>
      <c r="DL35" s="166"/>
      <c r="DM35" s="166"/>
      <c r="DN35" s="166"/>
      <c r="DO35" s="166"/>
      <c r="DP35" s="166"/>
      <c r="DQ35" s="165"/>
      <c r="DR35" s="173"/>
      <c r="DS35" s="166"/>
      <c r="DT35" s="166"/>
      <c r="DU35" s="166"/>
      <c r="DV35" s="166"/>
      <c r="DW35" s="166" t="s">
        <v>224</v>
      </c>
      <c r="DX35" s="173"/>
      <c r="DY35" s="165"/>
      <c r="DZ35" s="165"/>
      <c r="EA35" s="166"/>
      <c r="EB35" s="173"/>
      <c r="EC35" s="165"/>
      <c r="ED35" s="165"/>
      <c r="EE35" s="237"/>
      <c r="EF35" s="165"/>
      <c r="EG35" s="165"/>
      <c r="EH35" s="165"/>
      <c r="EI35" s="165"/>
      <c r="EJ35" s="165"/>
      <c r="EK35" s="166"/>
      <c r="EL35" s="166"/>
      <c r="EM35" s="166"/>
      <c r="EN35" s="166"/>
      <c r="EO35" s="166"/>
      <c r="EP35" s="166"/>
      <c r="EQ35" s="166"/>
      <c r="ER35" s="166" t="s">
        <v>224</v>
      </c>
      <c r="ES35" s="166"/>
      <c r="ET35" s="166"/>
      <c r="EU35" s="174"/>
      <c r="EV35" s="174"/>
      <c r="EW35" s="166"/>
      <c r="EX35" s="166"/>
      <c r="EY35" s="166"/>
      <c r="EZ35" s="166"/>
      <c r="FA35" s="171"/>
      <c r="FB35" s="171"/>
      <c r="FC35" s="171"/>
      <c r="FD35" s="175"/>
    </row>
    <row r="36" spans="1:163" customHeight="1" ht="33.75">
      <c r="A36">
        <v>35</v>
      </c>
      <c r="B36" s="8">
        <v>15</v>
      </c>
      <c r="C36" s="40"/>
      <c r="D36" s="41"/>
      <c r="E36" s="42"/>
      <c r="F36" s="41"/>
      <c r="G36" s="43"/>
      <c r="H36" s="55"/>
      <c r="I36" s="44"/>
      <c r="J36" s="44"/>
      <c r="K36" s="45"/>
      <c r="L36" s="193" t="str">
        <f>IF(OR(H36="",I36="",J36="",K36="",ISERROR(DATEVALUE(H36&amp;I36&amp;"年"&amp;J36&amp;"月"&amp;K36&amp;"日"))),"",DATEDIF(DATEVALUE(H36&amp;I36&amp;"年"&amp;J36&amp;"月"&amp;K36&amp;"日"),$D$142,"Y"))</f>
        <v/>
      </c>
      <c r="M36" s="55"/>
      <c r="N36" s="44"/>
      <c r="O36" s="370"/>
      <c r="P36" s="370"/>
      <c r="Q36" s="44"/>
      <c r="R36" s="371"/>
      <c r="S36" s="372"/>
      <c r="T36" s="45"/>
      <c r="U36" s="43"/>
      <c r="V36" s="55"/>
      <c r="W36" s="44"/>
      <c r="X36" s="44"/>
      <c r="Y36" s="44"/>
      <c r="Z36" s="45"/>
      <c r="AA36" s="77"/>
      <c r="AB36" s="44"/>
      <c r="AC36" s="44"/>
      <c r="AD36" s="44"/>
      <c r="AE36" s="45"/>
      <c r="AF36" s="77"/>
      <c r="AG36" s="87"/>
      <c r="AH36" s="88"/>
      <c r="AI36" s="89"/>
      <c r="AJ36" s="87"/>
      <c r="AK36" s="88"/>
      <c r="AL36" s="90"/>
      <c r="AM36" s="91"/>
      <c r="AN36" s="88"/>
      <c r="AO36" s="88"/>
      <c r="AP36" s="88"/>
      <c r="AQ36" s="88"/>
      <c r="AR36" s="88"/>
      <c r="AS36" s="88"/>
      <c r="AT36" s="88"/>
      <c r="AU36" s="90"/>
      <c r="AV36" s="91"/>
      <c r="AW36" s="88"/>
      <c r="AX36" s="89"/>
      <c r="AY36" s="87"/>
      <c r="AZ36" s="88"/>
      <c r="BA36" s="88"/>
      <c r="BB36" s="90"/>
      <c r="BC36" s="91"/>
      <c r="BD36" s="88"/>
      <c r="BE36" s="90"/>
      <c r="BF36" s="99"/>
      <c r="BG36" s="99"/>
      <c r="BH36" s="389"/>
      <c r="BI36" s="519"/>
      <c r="BJ36" s="519"/>
      <c r="BK36" s="519"/>
      <c r="BL36" s="519"/>
      <c r="BM36" s="519"/>
      <c r="BN36" s="520"/>
      <c r="BO36" s="234"/>
      <c r="BP36" s="125"/>
      <c r="BQ36" s="125"/>
      <c r="BR36" s="125"/>
      <c r="BS36" s="125"/>
      <c r="BT36" s="125"/>
      <c r="BU36" s="195" t="str">
        <f>IF(G36="男","M",IF(G36="女","F",""))</f>
        <v/>
      </c>
      <c r="BV36" s="195" t="str">
        <f>IF(OR(H36=0,I36=0,J36=0,K36=0,ISERROR(DATEVALUE(H36&amp;I36&amp;"年"&amp;J36&amp;"月"&amp;K36&amp;"日"))),"",YEAR(DATEVALUE(H36&amp;I36&amp;"年"&amp;J36&amp;"月"&amp;K36&amp;"日"))&amp;"/"&amp;IF(J36&lt;10,"0"&amp;J36,J36)&amp;"/"&amp;IF(K36&lt;10,"0"&amp;K36,K36))</f>
        <v/>
      </c>
      <c r="BW36" s="195" t="str">
        <f>IF(M36="○","1","0")&amp;IF(N36="○","1","0")&amp;IF(O36="○","1","0")&amp;IF(Q36="○","1","0")&amp;IF(R36="○","1","0")&amp;IF(T36="○","1","0")</f>
        <v>000000</v>
      </c>
      <c r="BX36" s="196" t="str">
        <f>IF(ISNA(VLOOKUP(BW36,$C$123:$K$130,8,FALSE)),"",VLOOKUP(BW36,$C$123:$K$130,8,FALSE))</f>
        <v/>
      </c>
      <c r="BY36" s="126"/>
      <c r="BZ36" s="132"/>
      <c r="CA36" s="133"/>
      <c r="CB36" s="225" t="s">
        <v>224</v>
      </c>
      <c r="CC36" s="225"/>
      <c r="CD36" s="225"/>
      <c r="CE36" s="225"/>
      <c r="CF36" s="132" t="s">
        <v>224</v>
      </c>
      <c r="CG36" s="225"/>
      <c r="CH36" s="166" t="s">
        <v>224</v>
      </c>
      <c r="CI36" s="166" t="s">
        <v>224</v>
      </c>
      <c r="CJ36" s="166"/>
      <c r="CK36" s="166"/>
      <c r="CL36" s="166"/>
      <c r="CM36" s="166"/>
      <c r="CN36" s="166"/>
      <c r="CO36" s="166"/>
      <c r="CP36" s="170"/>
      <c r="CQ36" s="166"/>
      <c r="CR36" s="166"/>
      <c r="CS36" s="166" t="s">
        <v>224</v>
      </c>
      <c r="CT36" s="166"/>
      <c r="CU36" s="166"/>
      <c r="CV36" s="166" t="s">
        <v>224</v>
      </c>
      <c r="CW36" s="166"/>
      <c r="CX36" s="166"/>
      <c r="CY36" s="166"/>
      <c r="CZ36" s="171"/>
      <c r="DA36" s="166"/>
      <c r="DB36" s="171"/>
      <c r="DC36" s="172"/>
      <c r="DD36" s="173"/>
      <c r="DE36" s="173"/>
      <c r="DF36" s="172"/>
      <c r="DG36" s="173"/>
      <c r="DH36" s="173"/>
      <c r="DI36" s="166"/>
      <c r="DJ36" s="171"/>
      <c r="DK36" s="166"/>
      <c r="DL36" s="166"/>
      <c r="DM36" s="166"/>
      <c r="DN36" s="166"/>
      <c r="DO36" s="166"/>
      <c r="DP36" s="166"/>
      <c r="DQ36" s="165"/>
      <c r="DR36" s="173"/>
      <c r="DS36" s="166"/>
      <c r="DT36" s="166"/>
      <c r="DU36" s="166"/>
      <c r="DV36" s="166"/>
      <c r="DW36" s="166" t="s">
        <v>224</v>
      </c>
      <c r="DX36" s="173"/>
      <c r="DY36" s="165"/>
      <c r="DZ36" s="165"/>
      <c r="EA36" s="166"/>
      <c r="EB36" s="173"/>
      <c r="EC36" s="165"/>
      <c r="ED36" s="165"/>
      <c r="EE36" s="237"/>
      <c r="EF36" s="165"/>
      <c r="EG36" s="165"/>
      <c r="EH36" s="165"/>
      <c r="EI36" s="165"/>
      <c r="EJ36" s="165"/>
      <c r="EK36" s="166"/>
      <c r="EL36" s="166"/>
      <c r="EM36" s="166"/>
      <c r="EN36" s="166"/>
      <c r="EO36" s="166"/>
      <c r="EP36" s="166"/>
      <c r="EQ36" s="166"/>
      <c r="ER36" s="166" t="s">
        <v>224</v>
      </c>
      <c r="ES36" s="166"/>
      <c r="ET36" s="166"/>
      <c r="EU36" s="174"/>
      <c r="EV36" s="174"/>
      <c r="EW36" s="166"/>
      <c r="EX36" s="166"/>
      <c r="EY36" s="166"/>
      <c r="EZ36" s="166"/>
      <c r="FA36" s="171"/>
      <c r="FB36" s="171"/>
      <c r="FC36" s="171"/>
      <c r="FD36" s="175"/>
    </row>
    <row r="37" spans="1:163" customHeight="1" ht="33.75">
      <c r="A37">
        <v>36</v>
      </c>
      <c r="B37" s="8">
        <v>16</v>
      </c>
      <c r="C37" s="40"/>
      <c r="D37" s="41"/>
      <c r="E37" s="42"/>
      <c r="F37" s="41"/>
      <c r="G37" s="43"/>
      <c r="H37" s="55"/>
      <c r="I37" s="44"/>
      <c r="J37" s="44"/>
      <c r="K37" s="45"/>
      <c r="L37" s="193" t="str">
        <f>IF(OR(H37="",I37="",J37="",K37="",ISERROR(DATEVALUE(H37&amp;I37&amp;"年"&amp;J37&amp;"月"&amp;K37&amp;"日"))),"",DATEDIF(DATEVALUE(H37&amp;I37&amp;"年"&amp;J37&amp;"月"&amp;K37&amp;"日"),$D$142,"Y"))</f>
        <v/>
      </c>
      <c r="M37" s="55"/>
      <c r="N37" s="44"/>
      <c r="O37" s="370"/>
      <c r="P37" s="370"/>
      <c r="Q37" s="44"/>
      <c r="R37" s="371"/>
      <c r="S37" s="372"/>
      <c r="T37" s="45"/>
      <c r="U37" s="43"/>
      <c r="V37" s="55"/>
      <c r="W37" s="44"/>
      <c r="X37" s="44"/>
      <c r="Y37" s="44"/>
      <c r="Z37" s="45"/>
      <c r="AA37" s="77"/>
      <c r="AB37" s="44"/>
      <c r="AC37" s="44"/>
      <c r="AD37" s="44"/>
      <c r="AE37" s="45"/>
      <c r="AF37" s="77"/>
      <c r="AG37" s="87"/>
      <c r="AH37" s="88"/>
      <c r="AI37" s="89"/>
      <c r="AJ37" s="87"/>
      <c r="AK37" s="88"/>
      <c r="AL37" s="90"/>
      <c r="AM37" s="91"/>
      <c r="AN37" s="88"/>
      <c r="AO37" s="88"/>
      <c r="AP37" s="88"/>
      <c r="AQ37" s="88"/>
      <c r="AR37" s="88"/>
      <c r="AS37" s="88"/>
      <c r="AT37" s="88"/>
      <c r="AU37" s="90"/>
      <c r="AV37" s="91"/>
      <c r="AW37" s="88"/>
      <c r="AX37" s="89"/>
      <c r="AY37" s="87"/>
      <c r="AZ37" s="88"/>
      <c r="BA37" s="88"/>
      <c r="BB37" s="90"/>
      <c r="BC37" s="91"/>
      <c r="BD37" s="88"/>
      <c r="BE37" s="90"/>
      <c r="BF37" s="99"/>
      <c r="BG37" s="99"/>
      <c r="BH37" s="389"/>
      <c r="BI37" s="519"/>
      <c r="BJ37" s="519"/>
      <c r="BK37" s="519"/>
      <c r="BL37" s="519"/>
      <c r="BM37" s="519"/>
      <c r="BN37" s="520"/>
      <c r="BO37" s="234"/>
      <c r="BP37" s="125"/>
      <c r="BQ37" s="125"/>
      <c r="BR37" s="125"/>
      <c r="BS37" s="125"/>
      <c r="BT37" s="125"/>
      <c r="BU37" s="195" t="str">
        <f>IF(G37="男","M",IF(G37="女","F",""))</f>
        <v/>
      </c>
      <c r="BV37" s="195" t="str">
        <f>IF(OR(H37=0,I37=0,J37=0,K37=0,ISERROR(DATEVALUE(H37&amp;I37&amp;"年"&amp;J37&amp;"月"&amp;K37&amp;"日"))),"",YEAR(DATEVALUE(H37&amp;I37&amp;"年"&amp;J37&amp;"月"&amp;K37&amp;"日"))&amp;"/"&amp;IF(J37&lt;10,"0"&amp;J37,J37)&amp;"/"&amp;IF(K37&lt;10,"0"&amp;K37,K37))</f>
        <v/>
      </c>
      <c r="BW37" s="195" t="str">
        <f>IF(M37="○","1","0")&amp;IF(N37="○","1","0")&amp;IF(O37="○","1","0")&amp;IF(Q37="○","1","0")&amp;IF(R37="○","1","0")&amp;IF(T37="○","1","0")</f>
        <v>000000</v>
      </c>
      <c r="BX37" s="196" t="str">
        <f>IF(ISNA(VLOOKUP(BW37,$C$123:$K$130,8,FALSE)),"",VLOOKUP(BW37,$C$123:$K$130,8,FALSE))</f>
        <v/>
      </c>
      <c r="BY37" s="126"/>
      <c r="BZ37" s="132"/>
      <c r="CA37" s="133"/>
      <c r="CB37" s="225" t="s">
        <v>224</v>
      </c>
      <c r="CC37" s="225"/>
      <c r="CD37" s="225"/>
      <c r="CE37" s="225"/>
      <c r="CF37" s="132" t="s">
        <v>224</v>
      </c>
      <c r="CG37" s="225"/>
      <c r="CH37" s="166" t="s">
        <v>224</v>
      </c>
      <c r="CI37" s="166" t="s">
        <v>224</v>
      </c>
      <c r="CJ37" s="166"/>
      <c r="CK37" s="166"/>
      <c r="CL37" s="166"/>
      <c r="CM37" s="166"/>
      <c r="CN37" s="166"/>
      <c r="CO37" s="166"/>
      <c r="CP37" s="170"/>
      <c r="CQ37" s="166"/>
      <c r="CR37" s="166"/>
      <c r="CS37" s="166" t="s">
        <v>224</v>
      </c>
      <c r="CT37" s="166"/>
      <c r="CU37" s="166"/>
      <c r="CV37" s="166" t="s">
        <v>224</v>
      </c>
      <c r="CW37" s="166"/>
      <c r="CX37" s="166"/>
      <c r="CY37" s="166"/>
      <c r="CZ37" s="171"/>
      <c r="DA37" s="166"/>
      <c r="DB37" s="171"/>
      <c r="DC37" s="172"/>
      <c r="DD37" s="173"/>
      <c r="DE37" s="173"/>
      <c r="DF37" s="172"/>
      <c r="DG37" s="173"/>
      <c r="DH37" s="173"/>
      <c r="DI37" s="166"/>
      <c r="DJ37" s="171"/>
      <c r="DK37" s="166"/>
      <c r="DL37" s="166"/>
      <c r="DM37" s="166"/>
      <c r="DN37" s="166"/>
      <c r="DO37" s="166"/>
      <c r="DP37" s="166"/>
      <c r="DQ37" s="165"/>
      <c r="DR37" s="173"/>
      <c r="DS37" s="166"/>
      <c r="DT37" s="166"/>
      <c r="DU37" s="166"/>
      <c r="DV37" s="166"/>
      <c r="DW37" s="166" t="s">
        <v>224</v>
      </c>
      <c r="DX37" s="173"/>
      <c r="DY37" s="165"/>
      <c r="DZ37" s="165"/>
      <c r="EA37" s="166"/>
      <c r="EB37" s="173"/>
      <c r="EC37" s="165"/>
      <c r="ED37" s="165"/>
      <c r="EE37" s="237"/>
      <c r="EF37" s="165"/>
      <c r="EG37" s="165"/>
      <c r="EH37" s="165"/>
      <c r="EI37" s="165"/>
      <c r="EJ37" s="165"/>
      <c r="EK37" s="166"/>
      <c r="EL37" s="166"/>
      <c r="EM37" s="166"/>
      <c r="EN37" s="166"/>
      <c r="EO37" s="166"/>
      <c r="EP37" s="166"/>
      <c r="EQ37" s="166"/>
      <c r="ER37" s="166" t="s">
        <v>224</v>
      </c>
      <c r="ES37" s="166"/>
      <c r="ET37" s="166"/>
      <c r="EU37" s="174"/>
      <c r="EV37" s="174"/>
      <c r="EW37" s="166"/>
      <c r="EX37" s="166"/>
      <c r="EY37" s="166"/>
      <c r="EZ37" s="166"/>
      <c r="FA37" s="171"/>
      <c r="FB37" s="171"/>
      <c r="FC37" s="171"/>
      <c r="FD37" s="175"/>
    </row>
    <row r="38" spans="1:163" customHeight="1" ht="33.75">
      <c r="A38">
        <v>37</v>
      </c>
      <c r="B38" s="8">
        <v>17</v>
      </c>
      <c r="C38" s="40"/>
      <c r="D38" s="41"/>
      <c r="E38" s="42"/>
      <c r="F38" s="41"/>
      <c r="G38" s="43"/>
      <c r="H38" s="55"/>
      <c r="I38" s="44"/>
      <c r="J38" s="44"/>
      <c r="K38" s="45"/>
      <c r="L38" s="193" t="str">
        <f>IF(OR(H38="",I38="",J38="",K38="",ISERROR(DATEVALUE(H38&amp;I38&amp;"年"&amp;J38&amp;"月"&amp;K38&amp;"日"))),"",DATEDIF(DATEVALUE(H38&amp;I38&amp;"年"&amp;J38&amp;"月"&amp;K38&amp;"日"),$D$142,"Y"))</f>
        <v/>
      </c>
      <c r="M38" s="55"/>
      <c r="N38" s="44"/>
      <c r="O38" s="370"/>
      <c r="P38" s="370"/>
      <c r="Q38" s="44"/>
      <c r="R38" s="371"/>
      <c r="S38" s="372"/>
      <c r="T38" s="45"/>
      <c r="U38" s="43"/>
      <c r="V38" s="55"/>
      <c r="W38" s="44"/>
      <c r="X38" s="44"/>
      <c r="Y38" s="44"/>
      <c r="Z38" s="45"/>
      <c r="AA38" s="77"/>
      <c r="AB38" s="44"/>
      <c r="AC38" s="44"/>
      <c r="AD38" s="44"/>
      <c r="AE38" s="45"/>
      <c r="AF38" s="77"/>
      <c r="AG38" s="87"/>
      <c r="AH38" s="88"/>
      <c r="AI38" s="89"/>
      <c r="AJ38" s="87"/>
      <c r="AK38" s="88"/>
      <c r="AL38" s="90"/>
      <c r="AM38" s="91"/>
      <c r="AN38" s="88"/>
      <c r="AO38" s="88"/>
      <c r="AP38" s="88"/>
      <c r="AQ38" s="88"/>
      <c r="AR38" s="88"/>
      <c r="AS38" s="88"/>
      <c r="AT38" s="88"/>
      <c r="AU38" s="90"/>
      <c r="AV38" s="91"/>
      <c r="AW38" s="88"/>
      <c r="AX38" s="89"/>
      <c r="AY38" s="87"/>
      <c r="AZ38" s="88"/>
      <c r="BA38" s="88"/>
      <c r="BB38" s="90"/>
      <c r="BC38" s="91"/>
      <c r="BD38" s="88"/>
      <c r="BE38" s="90"/>
      <c r="BF38" s="99"/>
      <c r="BG38" s="99"/>
      <c r="BH38" s="389"/>
      <c r="BI38" s="519"/>
      <c r="BJ38" s="519"/>
      <c r="BK38" s="519"/>
      <c r="BL38" s="519"/>
      <c r="BM38" s="519"/>
      <c r="BN38" s="520"/>
      <c r="BO38" s="234"/>
      <c r="BP38" s="125"/>
      <c r="BQ38" s="125"/>
      <c r="BR38" s="125"/>
      <c r="BS38" s="125"/>
      <c r="BT38" s="125"/>
      <c r="BU38" s="195" t="str">
        <f>IF(G38="男","M",IF(G38="女","F",""))</f>
        <v/>
      </c>
      <c r="BV38" s="195" t="str">
        <f>IF(OR(H38=0,I38=0,J38=0,K38=0,ISERROR(DATEVALUE(H38&amp;I38&amp;"年"&amp;J38&amp;"月"&amp;K38&amp;"日"))),"",YEAR(DATEVALUE(H38&amp;I38&amp;"年"&amp;J38&amp;"月"&amp;K38&amp;"日"))&amp;"/"&amp;IF(J38&lt;10,"0"&amp;J38,J38)&amp;"/"&amp;IF(K38&lt;10,"0"&amp;K38,K38))</f>
        <v/>
      </c>
      <c r="BW38" s="195" t="str">
        <f>IF(M38="○","1","0")&amp;IF(N38="○","1","0")&amp;IF(O38="○","1","0")&amp;IF(Q38="○","1","0")&amp;IF(R38="○","1","0")&amp;IF(T38="○","1","0")</f>
        <v>000000</v>
      </c>
      <c r="BX38" s="196" t="str">
        <f>IF(ISNA(VLOOKUP(BW38,$C$123:$K$130,8,FALSE)),"",VLOOKUP(BW38,$C$123:$K$130,8,FALSE))</f>
        <v/>
      </c>
      <c r="BY38" s="126"/>
      <c r="BZ38" s="132"/>
      <c r="CA38" s="133"/>
      <c r="CB38" s="225" t="s">
        <v>224</v>
      </c>
      <c r="CC38" s="225"/>
      <c r="CD38" s="225"/>
      <c r="CE38" s="225"/>
      <c r="CF38" s="132" t="s">
        <v>224</v>
      </c>
      <c r="CG38" s="225"/>
      <c r="CH38" s="166" t="s">
        <v>224</v>
      </c>
      <c r="CI38" s="166" t="s">
        <v>224</v>
      </c>
      <c r="CJ38" s="166"/>
      <c r="CK38" s="166"/>
      <c r="CL38" s="166"/>
      <c r="CM38" s="166"/>
      <c r="CN38" s="166"/>
      <c r="CO38" s="166"/>
      <c r="CP38" s="170"/>
      <c r="CQ38" s="166"/>
      <c r="CR38" s="166"/>
      <c r="CS38" s="166" t="s">
        <v>224</v>
      </c>
      <c r="CT38" s="166"/>
      <c r="CU38" s="166"/>
      <c r="CV38" s="166" t="s">
        <v>224</v>
      </c>
      <c r="CW38" s="166"/>
      <c r="CX38" s="166"/>
      <c r="CY38" s="166"/>
      <c r="CZ38" s="171"/>
      <c r="DA38" s="166"/>
      <c r="DB38" s="171"/>
      <c r="DC38" s="172"/>
      <c r="DD38" s="173"/>
      <c r="DE38" s="173"/>
      <c r="DF38" s="172"/>
      <c r="DG38" s="173"/>
      <c r="DH38" s="173"/>
      <c r="DI38" s="166"/>
      <c r="DJ38" s="171"/>
      <c r="DK38" s="166"/>
      <c r="DL38" s="166"/>
      <c r="DM38" s="166"/>
      <c r="DN38" s="166"/>
      <c r="DO38" s="166"/>
      <c r="DP38" s="166"/>
      <c r="DQ38" s="165"/>
      <c r="DR38" s="173"/>
      <c r="DS38" s="166"/>
      <c r="DT38" s="166"/>
      <c r="DU38" s="166"/>
      <c r="DV38" s="166"/>
      <c r="DW38" s="166" t="s">
        <v>224</v>
      </c>
      <c r="DX38" s="173"/>
      <c r="DY38" s="165"/>
      <c r="DZ38" s="165"/>
      <c r="EA38" s="166"/>
      <c r="EB38" s="173"/>
      <c r="EC38" s="165"/>
      <c r="ED38" s="165"/>
      <c r="EE38" s="237"/>
      <c r="EF38" s="165"/>
      <c r="EG38" s="165"/>
      <c r="EH38" s="165"/>
      <c r="EI38" s="165"/>
      <c r="EJ38" s="165"/>
      <c r="EK38" s="166"/>
      <c r="EL38" s="166"/>
      <c r="EM38" s="166"/>
      <c r="EN38" s="166"/>
      <c r="EO38" s="166"/>
      <c r="EP38" s="166"/>
      <c r="EQ38" s="166"/>
      <c r="ER38" s="166" t="s">
        <v>224</v>
      </c>
      <c r="ES38" s="166"/>
      <c r="ET38" s="166"/>
      <c r="EU38" s="174"/>
      <c r="EV38" s="174"/>
      <c r="EW38" s="166"/>
      <c r="EX38" s="166"/>
      <c r="EY38" s="166"/>
      <c r="EZ38" s="166"/>
      <c r="FA38" s="171"/>
      <c r="FB38" s="171"/>
      <c r="FC38" s="171"/>
      <c r="FD38" s="175"/>
    </row>
    <row r="39" spans="1:163" customHeight="1" ht="33.75">
      <c r="A39">
        <v>38</v>
      </c>
      <c r="B39" s="8">
        <v>18</v>
      </c>
      <c r="C39" s="40"/>
      <c r="D39" s="41"/>
      <c r="E39" s="42"/>
      <c r="F39" s="41"/>
      <c r="G39" s="43"/>
      <c r="H39" s="55"/>
      <c r="I39" s="44"/>
      <c r="J39" s="44"/>
      <c r="K39" s="45"/>
      <c r="L39" s="193" t="str">
        <f>IF(OR(H39="",I39="",J39="",K39="",ISERROR(DATEVALUE(H39&amp;I39&amp;"年"&amp;J39&amp;"月"&amp;K39&amp;"日"))),"",DATEDIF(DATEVALUE(H39&amp;I39&amp;"年"&amp;J39&amp;"月"&amp;K39&amp;"日"),$D$142,"Y"))</f>
        <v/>
      </c>
      <c r="M39" s="55"/>
      <c r="N39" s="44"/>
      <c r="O39" s="370"/>
      <c r="P39" s="370"/>
      <c r="Q39" s="44"/>
      <c r="R39" s="371"/>
      <c r="S39" s="372"/>
      <c r="T39" s="45"/>
      <c r="U39" s="43"/>
      <c r="V39" s="55"/>
      <c r="W39" s="44"/>
      <c r="X39" s="44"/>
      <c r="Y39" s="44"/>
      <c r="Z39" s="45"/>
      <c r="AA39" s="77"/>
      <c r="AB39" s="44"/>
      <c r="AC39" s="44"/>
      <c r="AD39" s="44"/>
      <c r="AE39" s="45"/>
      <c r="AF39" s="77"/>
      <c r="AG39" s="87"/>
      <c r="AH39" s="88"/>
      <c r="AI39" s="89"/>
      <c r="AJ39" s="87"/>
      <c r="AK39" s="88"/>
      <c r="AL39" s="90"/>
      <c r="AM39" s="91"/>
      <c r="AN39" s="88"/>
      <c r="AO39" s="88"/>
      <c r="AP39" s="88"/>
      <c r="AQ39" s="88"/>
      <c r="AR39" s="88"/>
      <c r="AS39" s="88"/>
      <c r="AT39" s="88"/>
      <c r="AU39" s="90"/>
      <c r="AV39" s="91"/>
      <c r="AW39" s="88"/>
      <c r="AX39" s="89"/>
      <c r="AY39" s="87"/>
      <c r="AZ39" s="88"/>
      <c r="BA39" s="88"/>
      <c r="BB39" s="90"/>
      <c r="BC39" s="91"/>
      <c r="BD39" s="88"/>
      <c r="BE39" s="90"/>
      <c r="BF39" s="99"/>
      <c r="BG39" s="99"/>
      <c r="BH39" s="389"/>
      <c r="BI39" s="519"/>
      <c r="BJ39" s="519"/>
      <c r="BK39" s="519"/>
      <c r="BL39" s="519"/>
      <c r="BM39" s="519"/>
      <c r="BN39" s="520"/>
      <c r="BO39" s="234"/>
      <c r="BP39" s="125"/>
      <c r="BQ39" s="125"/>
      <c r="BR39" s="125"/>
      <c r="BS39" s="125"/>
      <c r="BT39" s="125"/>
      <c r="BU39" s="195" t="str">
        <f>IF(G39="男","M",IF(G39="女","F",""))</f>
        <v/>
      </c>
      <c r="BV39" s="195" t="str">
        <f>IF(OR(H39=0,I39=0,J39=0,K39=0,ISERROR(DATEVALUE(H39&amp;I39&amp;"年"&amp;J39&amp;"月"&amp;K39&amp;"日"))),"",YEAR(DATEVALUE(H39&amp;I39&amp;"年"&amp;J39&amp;"月"&amp;K39&amp;"日"))&amp;"/"&amp;IF(J39&lt;10,"0"&amp;J39,J39)&amp;"/"&amp;IF(K39&lt;10,"0"&amp;K39,K39))</f>
        <v/>
      </c>
      <c r="BW39" s="195" t="str">
        <f>IF(M39="○","1","0")&amp;IF(N39="○","1","0")&amp;IF(O39="○","1","0")&amp;IF(Q39="○","1","0")&amp;IF(R39="○","1","0")&amp;IF(T39="○","1","0")</f>
        <v>000000</v>
      </c>
      <c r="BX39" s="196" t="str">
        <f>IF(ISNA(VLOOKUP(BW39,$C$123:$K$130,8,FALSE)),"",VLOOKUP(BW39,$C$123:$K$130,8,FALSE))</f>
        <v/>
      </c>
      <c r="BY39" s="126"/>
      <c r="BZ39" s="132"/>
      <c r="CA39" s="133"/>
      <c r="CB39" s="225" t="s">
        <v>224</v>
      </c>
      <c r="CC39" s="225"/>
      <c r="CD39" s="225"/>
      <c r="CE39" s="225"/>
      <c r="CF39" s="132" t="s">
        <v>224</v>
      </c>
      <c r="CG39" s="225"/>
      <c r="CH39" s="166" t="s">
        <v>224</v>
      </c>
      <c r="CI39" s="166" t="s">
        <v>224</v>
      </c>
      <c r="CJ39" s="166"/>
      <c r="CK39" s="166"/>
      <c r="CL39" s="166"/>
      <c r="CM39" s="166"/>
      <c r="CN39" s="166"/>
      <c r="CO39" s="166"/>
      <c r="CP39" s="170"/>
      <c r="CQ39" s="166"/>
      <c r="CR39" s="166"/>
      <c r="CS39" s="166" t="s">
        <v>224</v>
      </c>
      <c r="CT39" s="166"/>
      <c r="CU39" s="166"/>
      <c r="CV39" s="166" t="s">
        <v>224</v>
      </c>
      <c r="CW39" s="166"/>
      <c r="CX39" s="166"/>
      <c r="CY39" s="166"/>
      <c r="CZ39" s="171"/>
      <c r="DA39" s="166"/>
      <c r="DB39" s="171"/>
      <c r="DC39" s="172"/>
      <c r="DD39" s="173"/>
      <c r="DE39" s="173"/>
      <c r="DF39" s="172"/>
      <c r="DG39" s="173"/>
      <c r="DH39" s="173"/>
      <c r="DI39" s="166"/>
      <c r="DJ39" s="171"/>
      <c r="DK39" s="166"/>
      <c r="DL39" s="166"/>
      <c r="DM39" s="166"/>
      <c r="DN39" s="166"/>
      <c r="DO39" s="166"/>
      <c r="DP39" s="166"/>
      <c r="DQ39" s="165"/>
      <c r="DR39" s="173"/>
      <c r="DS39" s="166"/>
      <c r="DT39" s="166"/>
      <c r="DU39" s="166"/>
      <c r="DV39" s="166"/>
      <c r="DW39" s="166" t="s">
        <v>224</v>
      </c>
      <c r="DX39" s="173"/>
      <c r="DY39" s="165"/>
      <c r="DZ39" s="165"/>
      <c r="EA39" s="166"/>
      <c r="EB39" s="173"/>
      <c r="EC39" s="165"/>
      <c r="ED39" s="165"/>
      <c r="EE39" s="237"/>
      <c r="EF39" s="165"/>
      <c r="EG39" s="165"/>
      <c r="EH39" s="165"/>
      <c r="EI39" s="165"/>
      <c r="EJ39" s="165"/>
      <c r="EK39" s="166"/>
      <c r="EL39" s="166"/>
      <c r="EM39" s="166"/>
      <c r="EN39" s="166"/>
      <c r="EO39" s="166"/>
      <c r="EP39" s="166"/>
      <c r="EQ39" s="166"/>
      <c r="ER39" s="166" t="s">
        <v>224</v>
      </c>
      <c r="ES39" s="166"/>
      <c r="ET39" s="166"/>
      <c r="EU39" s="174"/>
      <c r="EV39" s="174"/>
      <c r="EW39" s="166"/>
      <c r="EX39" s="166"/>
      <c r="EY39" s="166"/>
      <c r="EZ39" s="166"/>
      <c r="FA39" s="171"/>
      <c r="FB39" s="171"/>
      <c r="FC39" s="171"/>
      <c r="FD39" s="175"/>
    </row>
    <row r="40" spans="1:163" customHeight="1" ht="33.75">
      <c r="A40">
        <v>39</v>
      </c>
      <c r="B40" s="8">
        <v>19</v>
      </c>
      <c r="C40" s="40"/>
      <c r="D40" s="41"/>
      <c r="E40" s="42"/>
      <c r="F40" s="41"/>
      <c r="G40" s="43"/>
      <c r="H40" s="55"/>
      <c r="I40" s="44"/>
      <c r="J40" s="44"/>
      <c r="K40" s="45"/>
      <c r="L40" s="193" t="str">
        <f>IF(OR(H40="",I40="",J40="",K40="",ISERROR(DATEVALUE(H40&amp;I40&amp;"年"&amp;J40&amp;"月"&amp;K40&amp;"日"))),"",DATEDIF(DATEVALUE(H40&amp;I40&amp;"年"&amp;J40&amp;"月"&amp;K40&amp;"日"),$D$142,"Y"))</f>
        <v/>
      </c>
      <c r="M40" s="55"/>
      <c r="N40" s="44"/>
      <c r="O40" s="370"/>
      <c r="P40" s="370"/>
      <c r="Q40" s="44"/>
      <c r="R40" s="371"/>
      <c r="S40" s="372"/>
      <c r="T40" s="45"/>
      <c r="U40" s="43"/>
      <c r="V40" s="55"/>
      <c r="W40" s="44"/>
      <c r="X40" s="44"/>
      <c r="Y40" s="44"/>
      <c r="Z40" s="45"/>
      <c r="AA40" s="77"/>
      <c r="AB40" s="44"/>
      <c r="AC40" s="44"/>
      <c r="AD40" s="44"/>
      <c r="AE40" s="45"/>
      <c r="AF40" s="77"/>
      <c r="AG40" s="87"/>
      <c r="AH40" s="88"/>
      <c r="AI40" s="89"/>
      <c r="AJ40" s="87"/>
      <c r="AK40" s="88"/>
      <c r="AL40" s="90"/>
      <c r="AM40" s="91"/>
      <c r="AN40" s="88"/>
      <c r="AO40" s="88"/>
      <c r="AP40" s="88"/>
      <c r="AQ40" s="88"/>
      <c r="AR40" s="88"/>
      <c r="AS40" s="88"/>
      <c r="AT40" s="88"/>
      <c r="AU40" s="90"/>
      <c r="AV40" s="91"/>
      <c r="AW40" s="88"/>
      <c r="AX40" s="89"/>
      <c r="AY40" s="87"/>
      <c r="AZ40" s="88"/>
      <c r="BA40" s="88"/>
      <c r="BB40" s="90"/>
      <c r="BC40" s="91"/>
      <c r="BD40" s="88"/>
      <c r="BE40" s="90"/>
      <c r="BF40" s="99"/>
      <c r="BG40" s="99"/>
      <c r="BH40" s="389"/>
      <c r="BI40" s="519"/>
      <c r="BJ40" s="519"/>
      <c r="BK40" s="519"/>
      <c r="BL40" s="519"/>
      <c r="BM40" s="519"/>
      <c r="BN40" s="520"/>
      <c r="BO40" s="234"/>
      <c r="BP40" s="125"/>
      <c r="BQ40" s="125"/>
      <c r="BR40" s="125"/>
      <c r="BS40" s="125"/>
      <c r="BT40" s="125"/>
      <c r="BU40" s="195" t="str">
        <f>IF(G40="男","M",IF(G40="女","F",""))</f>
        <v/>
      </c>
      <c r="BV40" s="195" t="str">
        <f>IF(OR(H40=0,I40=0,J40=0,K40=0,ISERROR(DATEVALUE(H40&amp;I40&amp;"年"&amp;J40&amp;"月"&amp;K40&amp;"日"))),"",YEAR(DATEVALUE(H40&amp;I40&amp;"年"&amp;J40&amp;"月"&amp;K40&amp;"日"))&amp;"/"&amp;IF(J40&lt;10,"0"&amp;J40,J40)&amp;"/"&amp;IF(K40&lt;10,"0"&amp;K40,K40))</f>
        <v/>
      </c>
      <c r="BW40" s="195" t="str">
        <f>IF(M40="○","1","0")&amp;IF(N40="○","1","0")&amp;IF(O40="○","1","0")&amp;IF(Q40="○","1","0")&amp;IF(R40="○","1","0")&amp;IF(T40="○","1","0")</f>
        <v>000000</v>
      </c>
      <c r="BX40" s="196" t="str">
        <f>IF(ISNA(VLOOKUP(BW40,$C$123:$K$130,8,FALSE)),"",VLOOKUP(BW40,$C$123:$K$130,8,FALSE))</f>
        <v/>
      </c>
      <c r="BY40" s="126"/>
      <c r="BZ40" s="132"/>
      <c r="CA40" s="133"/>
      <c r="CB40" s="225" t="s">
        <v>224</v>
      </c>
      <c r="CC40" s="225"/>
      <c r="CD40" s="225"/>
      <c r="CE40" s="225"/>
      <c r="CF40" s="132" t="s">
        <v>224</v>
      </c>
      <c r="CG40" s="225"/>
      <c r="CH40" s="166" t="s">
        <v>224</v>
      </c>
      <c r="CI40" s="166" t="s">
        <v>224</v>
      </c>
      <c r="CJ40" s="166"/>
      <c r="CK40" s="166"/>
      <c r="CL40" s="166"/>
      <c r="CM40" s="166"/>
      <c r="CN40" s="166"/>
      <c r="CO40" s="166"/>
      <c r="CP40" s="170"/>
      <c r="CQ40" s="166"/>
      <c r="CR40" s="166"/>
      <c r="CS40" s="166" t="s">
        <v>224</v>
      </c>
      <c r="CT40" s="166"/>
      <c r="CU40" s="166"/>
      <c r="CV40" s="166" t="s">
        <v>224</v>
      </c>
      <c r="CW40" s="166"/>
      <c r="CX40" s="166"/>
      <c r="CY40" s="166"/>
      <c r="CZ40" s="171"/>
      <c r="DA40" s="166"/>
      <c r="DB40" s="171"/>
      <c r="DC40" s="172"/>
      <c r="DD40" s="173"/>
      <c r="DE40" s="173"/>
      <c r="DF40" s="172"/>
      <c r="DG40" s="173"/>
      <c r="DH40" s="173"/>
      <c r="DI40" s="166"/>
      <c r="DJ40" s="171"/>
      <c r="DK40" s="166"/>
      <c r="DL40" s="166"/>
      <c r="DM40" s="166"/>
      <c r="DN40" s="166"/>
      <c r="DO40" s="166"/>
      <c r="DP40" s="166"/>
      <c r="DQ40" s="165"/>
      <c r="DR40" s="173"/>
      <c r="DS40" s="166"/>
      <c r="DT40" s="166"/>
      <c r="DU40" s="166"/>
      <c r="DV40" s="166"/>
      <c r="DW40" s="166" t="s">
        <v>224</v>
      </c>
      <c r="DX40" s="173"/>
      <c r="DY40" s="165"/>
      <c r="DZ40" s="165"/>
      <c r="EA40" s="166"/>
      <c r="EB40" s="173"/>
      <c r="EC40" s="165"/>
      <c r="ED40" s="165"/>
      <c r="EE40" s="237"/>
      <c r="EF40" s="165"/>
      <c r="EG40" s="165"/>
      <c r="EH40" s="165"/>
      <c r="EI40" s="165"/>
      <c r="EJ40" s="165"/>
      <c r="EK40" s="166"/>
      <c r="EL40" s="166"/>
      <c r="EM40" s="166"/>
      <c r="EN40" s="166"/>
      <c r="EO40" s="166"/>
      <c r="EP40" s="166"/>
      <c r="EQ40" s="166"/>
      <c r="ER40" s="166" t="s">
        <v>224</v>
      </c>
      <c r="ES40" s="166"/>
      <c r="ET40" s="166"/>
      <c r="EU40" s="174"/>
      <c r="EV40" s="174"/>
      <c r="EW40" s="166"/>
      <c r="EX40" s="166"/>
      <c r="EY40" s="166"/>
      <c r="EZ40" s="166"/>
      <c r="FA40" s="171"/>
      <c r="FB40" s="171"/>
      <c r="FC40" s="171"/>
      <c r="FD40" s="175"/>
    </row>
    <row r="41" spans="1:163" customHeight="1" ht="33.75">
      <c r="A41">
        <v>40</v>
      </c>
      <c r="B41" s="8">
        <v>20</v>
      </c>
      <c r="C41" s="40"/>
      <c r="D41" s="41"/>
      <c r="E41" s="42"/>
      <c r="F41" s="41"/>
      <c r="G41" s="43"/>
      <c r="H41" s="55"/>
      <c r="I41" s="44"/>
      <c r="J41" s="44"/>
      <c r="K41" s="45"/>
      <c r="L41" s="193" t="str">
        <f>IF(OR(H41="",I41="",J41="",K41="",ISERROR(DATEVALUE(H41&amp;I41&amp;"年"&amp;J41&amp;"月"&amp;K41&amp;"日"))),"",DATEDIF(DATEVALUE(H41&amp;I41&amp;"年"&amp;J41&amp;"月"&amp;K41&amp;"日"),$D$142,"Y"))</f>
        <v/>
      </c>
      <c r="M41" s="55"/>
      <c r="N41" s="44"/>
      <c r="O41" s="370"/>
      <c r="P41" s="370"/>
      <c r="Q41" s="44"/>
      <c r="R41" s="371"/>
      <c r="S41" s="372"/>
      <c r="T41" s="45"/>
      <c r="U41" s="43"/>
      <c r="V41" s="55"/>
      <c r="W41" s="44"/>
      <c r="X41" s="44"/>
      <c r="Y41" s="44"/>
      <c r="Z41" s="45"/>
      <c r="AA41" s="77"/>
      <c r="AB41" s="44"/>
      <c r="AC41" s="44"/>
      <c r="AD41" s="44"/>
      <c r="AE41" s="45"/>
      <c r="AF41" s="77"/>
      <c r="AG41" s="87"/>
      <c r="AH41" s="88"/>
      <c r="AI41" s="89"/>
      <c r="AJ41" s="87"/>
      <c r="AK41" s="88"/>
      <c r="AL41" s="90"/>
      <c r="AM41" s="91"/>
      <c r="AN41" s="88"/>
      <c r="AO41" s="88"/>
      <c r="AP41" s="88"/>
      <c r="AQ41" s="88"/>
      <c r="AR41" s="88"/>
      <c r="AS41" s="88"/>
      <c r="AT41" s="88"/>
      <c r="AU41" s="90"/>
      <c r="AV41" s="91"/>
      <c r="AW41" s="88"/>
      <c r="AX41" s="89"/>
      <c r="AY41" s="87"/>
      <c r="AZ41" s="88"/>
      <c r="BA41" s="88"/>
      <c r="BB41" s="90"/>
      <c r="BC41" s="91"/>
      <c r="BD41" s="88"/>
      <c r="BE41" s="90"/>
      <c r="BF41" s="99"/>
      <c r="BG41" s="99"/>
      <c r="BH41" s="389"/>
      <c r="BI41" s="519"/>
      <c r="BJ41" s="519"/>
      <c r="BK41" s="519"/>
      <c r="BL41" s="519"/>
      <c r="BM41" s="519"/>
      <c r="BN41" s="520"/>
      <c r="BO41" s="234"/>
      <c r="BP41" s="125"/>
      <c r="BQ41" s="125"/>
      <c r="BR41" s="125"/>
      <c r="BS41" s="125"/>
      <c r="BT41" s="125"/>
      <c r="BU41" s="195" t="str">
        <f>IF(G41="男","M",IF(G41="女","F",""))</f>
        <v/>
      </c>
      <c r="BV41" s="195" t="str">
        <f>IF(OR(H41=0,I41=0,J41=0,K41=0,ISERROR(DATEVALUE(H41&amp;I41&amp;"年"&amp;J41&amp;"月"&amp;K41&amp;"日"))),"",YEAR(DATEVALUE(H41&amp;I41&amp;"年"&amp;J41&amp;"月"&amp;K41&amp;"日"))&amp;"/"&amp;IF(J41&lt;10,"0"&amp;J41,J41)&amp;"/"&amp;IF(K41&lt;10,"0"&amp;K41,K41))</f>
        <v/>
      </c>
      <c r="BW41" s="195" t="str">
        <f>IF(M41="○","1","0")&amp;IF(N41="○","1","0")&amp;IF(O41="○","1","0")&amp;IF(Q41="○","1","0")&amp;IF(R41="○","1","0")&amp;IF(T41="○","1","0")</f>
        <v>000000</v>
      </c>
      <c r="BX41" s="196" t="str">
        <f>IF(ISNA(VLOOKUP(BW41,$C$123:$K$130,8,FALSE)),"",VLOOKUP(BW41,$C$123:$K$130,8,FALSE))</f>
        <v/>
      </c>
      <c r="BY41" s="126"/>
      <c r="BZ41" s="132"/>
      <c r="CA41" s="133"/>
      <c r="CB41" s="225" t="s">
        <v>224</v>
      </c>
      <c r="CC41" s="225"/>
      <c r="CD41" s="225"/>
      <c r="CE41" s="225"/>
      <c r="CF41" s="132" t="s">
        <v>224</v>
      </c>
      <c r="CG41" s="225"/>
      <c r="CH41" s="166" t="s">
        <v>224</v>
      </c>
      <c r="CI41" s="166" t="s">
        <v>224</v>
      </c>
      <c r="CJ41" s="166"/>
      <c r="CK41" s="166"/>
      <c r="CL41" s="166"/>
      <c r="CM41" s="166"/>
      <c r="CN41" s="166"/>
      <c r="CO41" s="166"/>
      <c r="CP41" s="170"/>
      <c r="CQ41" s="166"/>
      <c r="CR41" s="166"/>
      <c r="CS41" s="166" t="s">
        <v>224</v>
      </c>
      <c r="CT41" s="166"/>
      <c r="CU41" s="166"/>
      <c r="CV41" s="166" t="s">
        <v>224</v>
      </c>
      <c r="CW41" s="166"/>
      <c r="CX41" s="166"/>
      <c r="CY41" s="166"/>
      <c r="CZ41" s="171"/>
      <c r="DA41" s="166"/>
      <c r="DB41" s="171"/>
      <c r="DC41" s="172"/>
      <c r="DD41" s="173"/>
      <c r="DE41" s="173"/>
      <c r="DF41" s="172"/>
      <c r="DG41" s="173"/>
      <c r="DH41" s="173"/>
      <c r="DI41" s="166"/>
      <c r="DJ41" s="171"/>
      <c r="DK41" s="166"/>
      <c r="DL41" s="166"/>
      <c r="DM41" s="166"/>
      <c r="DN41" s="166"/>
      <c r="DO41" s="166"/>
      <c r="DP41" s="166"/>
      <c r="DQ41" s="165"/>
      <c r="DR41" s="173"/>
      <c r="DS41" s="166"/>
      <c r="DT41" s="166"/>
      <c r="DU41" s="166"/>
      <c r="DV41" s="166"/>
      <c r="DW41" s="166" t="s">
        <v>224</v>
      </c>
      <c r="DX41" s="173"/>
      <c r="DY41" s="165"/>
      <c r="DZ41" s="165"/>
      <c r="EA41" s="166"/>
      <c r="EB41" s="173"/>
      <c r="EC41" s="165"/>
      <c r="ED41" s="165"/>
      <c r="EE41" s="237"/>
      <c r="EF41" s="165"/>
      <c r="EG41" s="165"/>
      <c r="EH41" s="165"/>
      <c r="EI41" s="165"/>
      <c r="EJ41" s="165"/>
      <c r="EK41" s="166"/>
      <c r="EL41" s="166"/>
      <c r="EM41" s="166"/>
      <c r="EN41" s="166"/>
      <c r="EO41" s="166"/>
      <c r="EP41" s="166"/>
      <c r="EQ41" s="166"/>
      <c r="ER41" s="166" t="s">
        <v>224</v>
      </c>
      <c r="ES41" s="166"/>
      <c r="ET41" s="166"/>
      <c r="EU41" s="174"/>
      <c r="EV41" s="174"/>
      <c r="EW41" s="166"/>
      <c r="EX41" s="166"/>
      <c r="EY41" s="166"/>
      <c r="EZ41" s="166"/>
      <c r="FA41" s="171"/>
      <c r="FB41" s="171"/>
      <c r="FC41" s="171"/>
      <c r="FD41" s="175"/>
    </row>
    <row r="42" spans="1:163" customHeight="1" ht="33.75">
      <c r="A42">
        <v>41</v>
      </c>
      <c r="B42" s="8">
        <v>21</v>
      </c>
      <c r="C42" s="40"/>
      <c r="D42" s="41"/>
      <c r="E42" s="42"/>
      <c r="F42" s="41"/>
      <c r="G42" s="43"/>
      <c r="H42" s="55"/>
      <c r="I42" s="44"/>
      <c r="J42" s="44"/>
      <c r="K42" s="45"/>
      <c r="L42" s="193" t="str">
        <f>IF(OR(H42="",I42="",J42="",K42="",ISERROR(DATEVALUE(H42&amp;I42&amp;"年"&amp;J42&amp;"月"&amp;K42&amp;"日"))),"",DATEDIF(DATEVALUE(H42&amp;I42&amp;"年"&amp;J42&amp;"月"&amp;K42&amp;"日"),$D$142,"Y"))</f>
        <v/>
      </c>
      <c r="M42" s="55"/>
      <c r="N42" s="44"/>
      <c r="O42" s="370"/>
      <c r="P42" s="370"/>
      <c r="Q42" s="44"/>
      <c r="R42" s="371"/>
      <c r="S42" s="372"/>
      <c r="T42" s="45"/>
      <c r="U42" s="43"/>
      <c r="V42" s="55"/>
      <c r="W42" s="44"/>
      <c r="X42" s="44"/>
      <c r="Y42" s="44"/>
      <c r="Z42" s="45"/>
      <c r="AA42" s="77"/>
      <c r="AB42" s="44"/>
      <c r="AC42" s="44"/>
      <c r="AD42" s="44"/>
      <c r="AE42" s="45"/>
      <c r="AF42" s="77"/>
      <c r="AG42" s="87"/>
      <c r="AH42" s="88"/>
      <c r="AI42" s="89"/>
      <c r="AJ42" s="87"/>
      <c r="AK42" s="88"/>
      <c r="AL42" s="90"/>
      <c r="AM42" s="91"/>
      <c r="AN42" s="88"/>
      <c r="AO42" s="88"/>
      <c r="AP42" s="88"/>
      <c r="AQ42" s="88"/>
      <c r="AR42" s="88"/>
      <c r="AS42" s="88"/>
      <c r="AT42" s="88"/>
      <c r="AU42" s="90"/>
      <c r="AV42" s="91"/>
      <c r="AW42" s="88"/>
      <c r="AX42" s="89"/>
      <c r="AY42" s="87"/>
      <c r="AZ42" s="88"/>
      <c r="BA42" s="88"/>
      <c r="BB42" s="90"/>
      <c r="BC42" s="91"/>
      <c r="BD42" s="88"/>
      <c r="BE42" s="90"/>
      <c r="BF42" s="99"/>
      <c r="BG42" s="99"/>
      <c r="BH42" s="389"/>
      <c r="BI42" s="519"/>
      <c r="BJ42" s="519"/>
      <c r="BK42" s="519"/>
      <c r="BL42" s="519"/>
      <c r="BM42" s="519"/>
      <c r="BN42" s="520"/>
      <c r="BO42" s="234"/>
      <c r="BP42" s="125"/>
      <c r="BQ42" s="125"/>
      <c r="BR42" s="125"/>
      <c r="BS42" s="125"/>
      <c r="BT42" s="125"/>
      <c r="BU42" s="195" t="str">
        <f>IF(G42="男","M",IF(G42="女","F",""))</f>
        <v/>
      </c>
      <c r="BV42" s="195" t="str">
        <f>IF(OR(H42=0,I42=0,J42=0,K42=0,ISERROR(DATEVALUE(H42&amp;I42&amp;"年"&amp;J42&amp;"月"&amp;K42&amp;"日"))),"",YEAR(DATEVALUE(H42&amp;I42&amp;"年"&amp;J42&amp;"月"&amp;K42&amp;"日"))&amp;"/"&amp;IF(J42&lt;10,"0"&amp;J42,J42)&amp;"/"&amp;IF(K42&lt;10,"0"&amp;K42,K42))</f>
        <v/>
      </c>
      <c r="BW42" s="195" t="str">
        <f>IF(M42="○","1","0")&amp;IF(N42="○","1","0")&amp;IF(O42="○","1","0")&amp;IF(Q42="○","1","0")&amp;IF(R42="○","1","0")&amp;IF(T42="○","1","0")</f>
        <v>000000</v>
      </c>
      <c r="BX42" s="196" t="str">
        <f>IF(ISNA(VLOOKUP(BW42,$C$123:$K$130,8,FALSE)),"",VLOOKUP(BW42,$C$123:$K$130,8,FALSE))</f>
        <v/>
      </c>
      <c r="BY42" s="126"/>
      <c r="BZ42" s="132"/>
      <c r="CA42" s="133"/>
      <c r="CB42" s="225" t="s">
        <v>224</v>
      </c>
      <c r="CC42" s="225"/>
      <c r="CD42" s="225"/>
      <c r="CE42" s="225"/>
      <c r="CF42" s="132" t="s">
        <v>224</v>
      </c>
      <c r="CG42" s="225"/>
      <c r="CH42" s="166" t="s">
        <v>224</v>
      </c>
      <c r="CI42" s="166" t="s">
        <v>224</v>
      </c>
      <c r="CJ42" s="166"/>
      <c r="CK42" s="166"/>
      <c r="CL42" s="166"/>
      <c r="CM42" s="166"/>
      <c r="CN42" s="166"/>
      <c r="CO42" s="166"/>
      <c r="CP42" s="170"/>
      <c r="CQ42" s="166"/>
      <c r="CR42" s="166"/>
      <c r="CS42" s="166" t="s">
        <v>224</v>
      </c>
      <c r="CT42" s="166"/>
      <c r="CU42" s="166"/>
      <c r="CV42" s="166" t="s">
        <v>224</v>
      </c>
      <c r="CW42" s="166"/>
      <c r="CX42" s="166"/>
      <c r="CY42" s="166"/>
      <c r="CZ42" s="171"/>
      <c r="DA42" s="166"/>
      <c r="DB42" s="171"/>
      <c r="DC42" s="172"/>
      <c r="DD42" s="173"/>
      <c r="DE42" s="173"/>
      <c r="DF42" s="172"/>
      <c r="DG42" s="173"/>
      <c r="DH42" s="173"/>
      <c r="DI42" s="166"/>
      <c r="DJ42" s="171"/>
      <c r="DK42" s="166"/>
      <c r="DL42" s="166"/>
      <c r="DM42" s="166"/>
      <c r="DN42" s="166"/>
      <c r="DO42" s="166"/>
      <c r="DP42" s="166"/>
      <c r="DQ42" s="165"/>
      <c r="DR42" s="173"/>
      <c r="DS42" s="166"/>
      <c r="DT42" s="166"/>
      <c r="DU42" s="166"/>
      <c r="DV42" s="166"/>
      <c r="DW42" s="166" t="s">
        <v>224</v>
      </c>
      <c r="DX42" s="173"/>
      <c r="DY42" s="165"/>
      <c r="DZ42" s="165"/>
      <c r="EA42" s="166"/>
      <c r="EB42" s="173"/>
      <c r="EC42" s="165"/>
      <c r="ED42" s="165"/>
      <c r="EE42" s="237"/>
      <c r="EF42" s="165"/>
      <c r="EG42" s="165"/>
      <c r="EH42" s="165"/>
      <c r="EI42" s="165"/>
      <c r="EJ42" s="165"/>
      <c r="EK42" s="166"/>
      <c r="EL42" s="166"/>
      <c r="EM42" s="166"/>
      <c r="EN42" s="166"/>
      <c r="EO42" s="166"/>
      <c r="EP42" s="166"/>
      <c r="EQ42" s="166"/>
      <c r="ER42" s="166" t="s">
        <v>224</v>
      </c>
      <c r="ES42" s="166"/>
      <c r="ET42" s="166"/>
      <c r="EU42" s="174"/>
      <c r="EV42" s="174"/>
      <c r="EW42" s="166"/>
      <c r="EX42" s="166"/>
      <c r="EY42" s="166"/>
      <c r="EZ42" s="166"/>
      <c r="FA42" s="171"/>
      <c r="FB42" s="171"/>
      <c r="FC42" s="171"/>
      <c r="FD42" s="175"/>
    </row>
    <row r="43" spans="1:163" customHeight="1" ht="33.75">
      <c r="A43">
        <v>42</v>
      </c>
      <c r="B43" s="8">
        <v>22</v>
      </c>
      <c r="C43" s="40"/>
      <c r="D43" s="41"/>
      <c r="E43" s="42"/>
      <c r="F43" s="41"/>
      <c r="G43" s="43"/>
      <c r="H43" s="55"/>
      <c r="I43" s="44"/>
      <c r="J43" s="44"/>
      <c r="K43" s="45"/>
      <c r="L43" s="193" t="str">
        <f>IF(OR(H43="",I43="",J43="",K43="",ISERROR(DATEVALUE(H43&amp;I43&amp;"年"&amp;J43&amp;"月"&amp;K43&amp;"日"))),"",DATEDIF(DATEVALUE(H43&amp;I43&amp;"年"&amp;J43&amp;"月"&amp;K43&amp;"日"),$D$142,"Y"))</f>
        <v/>
      </c>
      <c r="M43" s="55"/>
      <c r="N43" s="44"/>
      <c r="O43" s="370"/>
      <c r="P43" s="370"/>
      <c r="Q43" s="44"/>
      <c r="R43" s="371"/>
      <c r="S43" s="372"/>
      <c r="T43" s="45"/>
      <c r="U43" s="43"/>
      <c r="V43" s="55"/>
      <c r="W43" s="44"/>
      <c r="X43" s="44"/>
      <c r="Y43" s="44"/>
      <c r="Z43" s="45"/>
      <c r="AA43" s="77"/>
      <c r="AB43" s="44"/>
      <c r="AC43" s="44"/>
      <c r="AD43" s="44"/>
      <c r="AE43" s="45"/>
      <c r="AF43" s="77"/>
      <c r="AG43" s="87"/>
      <c r="AH43" s="88"/>
      <c r="AI43" s="89"/>
      <c r="AJ43" s="87"/>
      <c r="AK43" s="88"/>
      <c r="AL43" s="90"/>
      <c r="AM43" s="91"/>
      <c r="AN43" s="88"/>
      <c r="AO43" s="88"/>
      <c r="AP43" s="88"/>
      <c r="AQ43" s="88"/>
      <c r="AR43" s="88"/>
      <c r="AS43" s="88"/>
      <c r="AT43" s="88"/>
      <c r="AU43" s="90"/>
      <c r="AV43" s="91"/>
      <c r="AW43" s="88"/>
      <c r="AX43" s="89"/>
      <c r="AY43" s="87"/>
      <c r="AZ43" s="88"/>
      <c r="BA43" s="88"/>
      <c r="BB43" s="90"/>
      <c r="BC43" s="91"/>
      <c r="BD43" s="88"/>
      <c r="BE43" s="90"/>
      <c r="BF43" s="99"/>
      <c r="BG43" s="99"/>
      <c r="BH43" s="389"/>
      <c r="BI43" s="519"/>
      <c r="BJ43" s="519"/>
      <c r="BK43" s="519"/>
      <c r="BL43" s="519"/>
      <c r="BM43" s="519"/>
      <c r="BN43" s="520"/>
      <c r="BO43" s="234"/>
      <c r="BP43" s="125"/>
      <c r="BQ43" s="125"/>
      <c r="BR43" s="125"/>
      <c r="BS43" s="125"/>
      <c r="BT43" s="125"/>
      <c r="BU43" s="195" t="str">
        <f>IF(G43="男","M",IF(G43="女","F",""))</f>
        <v/>
      </c>
      <c r="BV43" s="195" t="str">
        <f>IF(OR(H43=0,I43=0,J43=0,K43=0,ISERROR(DATEVALUE(H43&amp;I43&amp;"年"&amp;J43&amp;"月"&amp;K43&amp;"日"))),"",YEAR(DATEVALUE(H43&amp;I43&amp;"年"&amp;J43&amp;"月"&amp;K43&amp;"日"))&amp;"/"&amp;IF(J43&lt;10,"0"&amp;J43,J43)&amp;"/"&amp;IF(K43&lt;10,"0"&amp;K43,K43))</f>
        <v/>
      </c>
      <c r="BW43" s="195" t="str">
        <f>IF(M43="○","1","0")&amp;IF(N43="○","1","0")&amp;IF(O43="○","1","0")&amp;IF(Q43="○","1","0")&amp;IF(R43="○","1","0")&amp;IF(T43="○","1","0")</f>
        <v>000000</v>
      </c>
      <c r="BX43" s="196" t="str">
        <f>IF(ISNA(VLOOKUP(BW43,$C$123:$K$130,8,FALSE)),"",VLOOKUP(BW43,$C$123:$K$130,8,FALSE))</f>
        <v/>
      </c>
      <c r="BY43" s="126"/>
      <c r="BZ43" s="132"/>
      <c r="CA43" s="133"/>
      <c r="CB43" s="225" t="s">
        <v>224</v>
      </c>
      <c r="CC43" s="225"/>
      <c r="CD43" s="225"/>
      <c r="CE43" s="225"/>
      <c r="CF43" s="132" t="s">
        <v>224</v>
      </c>
      <c r="CG43" s="225"/>
      <c r="CH43" s="166" t="s">
        <v>224</v>
      </c>
      <c r="CI43" s="166" t="s">
        <v>224</v>
      </c>
      <c r="CJ43" s="166"/>
      <c r="CK43" s="166"/>
      <c r="CL43" s="166"/>
      <c r="CM43" s="166"/>
      <c r="CN43" s="166"/>
      <c r="CO43" s="166"/>
      <c r="CP43" s="170"/>
      <c r="CQ43" s="166"/>
      <c r="CR43" s="166"/>
      <c r="CS43" s="166" t="s">
        <v>224</v>
      </c>
      <c r="CT43" s="166"/>
      <c r="CU43" s="166"/>
      <c r="CV43" s="166" t="s">
        <v>224</v>
      </c>
      <c r="CW43" s="166"/>
      <c r="CX43" s="166"/>
      <c r="CY43" s="166"/>
      <c r="CZ43" s="171"/>
      <c r="DA43" s="166"/>
      <c r="DB43" s="171"/>
      <c r="DC43" s="172"/>
      <c r="DD43" s="173"/>
      <c r="DE43" s="173"/>
      <c r="DF43" s="172"/>
      <c r="DG43" s="173"/>
      <c r="DH43" s="173"/>
      <c r="DI43" s="166"/>
      <c r="DJ43" s="171"/>
      <c r="DK43" s="166"/>
      <c r="DL43" s="166"/>
      <c r="DM43" s="166"/>
      <c r="DN43" s="166"/>
      <c r="DO43" s="166"/>
      <c r="DP43" s="166"/>
      <c r="DQ43" s="165"/>
      <c r="DR43" s="173"/>
      <c r="DS43" s="166"/>
      <c r="DT43" s="166"/>
      <c r="DU43" s="166"/>
      <c r="DV43" s="166"/>
      <c r="DW43" s="166" t="s">
        <v>224</v>
      </c>
      <c r="DX43" s="173"/>
      <c r="DY43" s="165"/>
      <c r="DZ43" s="165"/>
      <c r="EA43" s="166"/>
      <c r="EB43" s="173"/>
      <c r="EC43" s="165"/>
      <c r="ED43" s="165"/>
      <c r="EE43" s="237"/>
      <c r="EF43" s="165"/>
      <c r="EG43" s="165"/>
      <c r="EH43" s="165"/>
      <c r="EI43" s="165"/>
      <c r="EJ43" s="165"/>
      <c r="EK43" s="166"/>
      <c r="EL43" s="166"/>
      <c r="EM43" s="166"/>
      <c r="EN43" s="166"/>
      <c r="EO43" s="166"/>
      <c r="EP43" s="166"/>
      <c r="EQ43" s="166"/>
      <c r="ER43" s="166" t="s">
        <v>224</v>
      </c>
      <c r="ES43" s="166"/>
      <c r="ET43" s="166"/>
      <c r="EU43" s="174"/>
      <c r="EV43" s="174"/>
      <c r="EW43" s="166"/>
      <c r="EX43" s="166"/>
      <c r="EY43" s="166"/>
      <c r="EZ43" s="166"/>
      <c r="FA43" s="171"/>
      <c r="FB43" s="171"/>
      <c r="FC43" s="171"/>
      <c r="FD43" s="175"/>
    </row>
    <row r="44" spans="1:163" customHeight="1" ht="33.75">
      <c r="A44">
        <v>43</v>
      </c>
      <c r="B44" s="8">
        <v>23</v>
      </c>
      <c r="C44" s="40"/>
      <c r="D44" s="41"/>
      <c r="E44" s="42"/>
      <c r="F44" s="41"/>
      <c r="G44" s="43"/>
      <c r="H44" s="55"/>
      <c r="I44" s="44"/>
      <c r="J44" s="44"/>
      <c r="K44" s="45"/>
      <c r="L44" s="193" t="str">
        <f>IF(OR(H44="",I44="",J44="",K44="",ISERROR(DATEVALUE(H44&amp;I44&amp;"年"&amp;J44&amp;"月"&amp;K44&amp;"日"))),"",DATEDIF(DATEVALUE(H44&amp;I44&amp;"年"&amp;J44&amp;"月"&amp;K44&amp;"日"),$D$142,"Y"))</f>
        <v/>
      </c>
      <c r="M44" s="55"/>
      <c r="N44" s="44"/>
      <c r="O44" s="370"/>
      <c r="P44" s="370"/>
      <c r="Q44" s="44"/>
      <c r="R44" s="371"/>
      <c r="S44" s="372"/>
      <c r="T44" s="45"/>
      <c r="U44" s="43"/>
      <c r="V44" s="55"/>
      <c r="W44" s="44"/>
      <c r="X44" s="44"/>
      <c r="Y44" s="44"/>
      <c r="Z44" s="45"/>
      <c r="AA44" s="77"/>
      <c r="AB44" s="44"/>
      <c r="AC44" s="44"/>
      <c r="AD44" s="44"/>
      <c r="AE44" s="45"/>
      <c r="AF44" s="77"/>
      <c r="AG44" s="87"/>
      <c r="AH44" s="88"/>
      <c r="AI44" s="89"/>
      <c r="AJ44" s="87"/>
      <c r="AK44" s="88"/>
      <c r="AL44" s="90"/>
      <c r="AM44" s="91"/>
      <c r="AN44" s="88"/>
      <c r="AO44" s="88"/>
      <c r="AP44" s="88"/>
      <c r="AQ44" s="88"/>
      <c r="AR44" s="88"/>
      <c r="AS44" s="88"/>
      <c r="AT44" s="88"/>
      <c r="AU44" s="90"/>
      <c r="AV44" s="91"/>
      <c r="AW44" s="88"/>
      <c r="AX44" s="89"/>
      <c r="AY44" s="87"/>
      <c r="AZ44" s="88"/>
      <c r="BA44" s="88"/>
      <c r="BB44" s="90"/>
      <c r="BC44" s="91"/>
      <c r="BD44" s="88"/>
      <c r="BE44" s="90"/>
      <c r="BF44" s="99"/>
      <c r="BG44" s="99"/>
      <c r="BH44" s="389"/>
      <c r="BI44" s="519"/>
      <c r="BJ44" s="519"/>
      <c r="BK44" s="519"/>
      <c r="BL44" s="519"/>
      <c r="BM44" s="519"/>
      <c r="BN44" s="520"/>
      <c r="BO44" s="234"/>
      <c r="BP44" s="125"/>
      <c r="BQ44" s="125"/>
      <c r="BR44" s="125"/>
      <c r="BS44" s="125"/>
      <c r="BT44" s="125"/>
      <c r="BU44" s="195" t="str">
        <f>IF(G44="男","M",IF(G44="女","F",""))</f>
        <v/>
      </c>
      <c r="BV44" s="195" t="str">
        <f>IF(OR(H44=0,I44=0,J44=0,K44=0,ISERROR(DATEVALUE(H44&amp;I44&amp;"年"&amp;J44&amp;"月"&amp;K44&amp;"日"))),"",YEAR(DATEVALUE(H44&amp;I44&amp;"年"&amp;J44&amp;"月"&amp;K44&amp;"日"))&amp;"/"&amp;IF(J44&lt;10,"0"&amp;J44,J44)&amp;"/"&amp;IF(K44&lt;10,"0"&amp;K44,K44))</f>
        <v/>
      </c>
      <c r="BW44" s="195" t="str">
        <f>IF(M44="○","1","0")&amp;IF(N44="○","1","0")&amp;IF(O44="○","1","0")&amp;IF(Q44="○","1","0")&amp;IF(R44="○","1","0")&amp;IF(T44="○","1","0")</f>
        <v>000000</v>
      </c>
      <c r="BX44" s="196" t="str">
        <f>IF(ISNA(VLOOKUP(BW44,$C$123:$K$130,8,FALSE)),"",VLOOKUP(BW44,$C$123:$K$130,8,FALSE))</f>
        <v/>
      </c>
      <c r="BY44" s="126"/>
      <c r="BZ44" s="132"/>
      <c r="CA44" s="133"/>
      <c r="CB44" s="225" t="s">
        <v>224</v>
      </c>
      <c r="CC44" s="225"/>
      <c r="CD44" s="225"/>
      <c r="CE44" s="225"/>
      <c r="CF44" s="132" t="s">
        <v>224</v>
      </c>
      <c r="CG44" s="225"/>
      <c r="CH44" s="166" t="s">
        <v>224</v>
      </c>
      <c r="CI44" s="166" t="s">
        <v>224</v>
      </c>
      <c r="CJ44" s="166"/>
      <c r="CK44" s="166"/>
      <c r="CL44" s="166"/>
      <c r="CM44" s="166"/>
      <c r="CN44" s="166"/>
      <c r="CO44" s="166"/>
      <c r="CP44" s="170"/>
      <c r="CQ44" s="166"/>
      <c r="CR44" s="166"/>
      <c r="CS44" s="166" t="s">
        <v>224</v>
      </c>
      <c r="CT44" s="166"/>
      <c r="CU44" s="166"/>
      <c r="CV44" s="166" t="s">
        <v>224</v>
      </c>
      <c r="CW44" s="166"/>
      <c r="CX44" s="166"/>
      <c r="CY44" s="166"/>
      <c r="CZ44" s="171"/>
      <c r="DA44" s="166"/>
      <c r="DB44" s="171"/>
      <c r="DC44" s="172"/>
      <c r="DD44" s="173"/>
      <c r="DE44" s="173"/>
      <c r="DF44" s="172"/>
      <c r="DG44" s="173"/>
      <c r="DH44" s="173"/>
      <c r="DI44" s="166"/>
      <c r="DJ44" s="171"/>
      <c r="DK44" s="166"/>
      <c r="DL44" s="166"/>
      <c r="DM44" s="166"/>
      <c r="DN44" s="166"/>
      <c r="DO44" s="166"/>
      <c r="DP44" s="166"/>
      <c r="DQ44" s="165"/>
      <c r="DR44" s="173"/>
      <c r="DS44" s="166"/>
      <c r="DT44" s="166"/>
      <c r="DU44" s="166"/>
      <c r="DV44" s="166"/>
      <c r="DW44" s="166" t="s">
        <v>224</v>
      </c>
      <c r="DX44" s="173"/>
      <c r="DY44" s="165"/>
      <c r="DZ44" s="165"/>
      <c r="EA44" s="166"/>
      <c r="EB44" s="173"/>
      <c r="EC44" s="165"/>
      <c r="ED44" s="165"/>
      <c r="EE44" s="237"/>
      <c r="EF44" s="165"/>
      <c r="EG44" s="165"/>
      <c r="EH44" s="165"/>
      <c r="EI44" s="165"/>
      <c r="EJ44" s="165"/>
      <c r="EK44" s="166"/>
      <c r="EL44" s="166"/>
      <c r="EM44" s="166"/>
      <c r="EN44" s="166"/>
      <c r="EO44" s="166"/>
      <c r="EP44" s="166"/>
      <c r="EQ44" s="166"/>
      <c r="ER44" s="166" t="s">
        <v>224</v>
      </c>
      <c r="ES44" s="166"/>
      <c r="ET44" s="166"/>
      <c r="EU44" s="174"/>
      <c r="EV44" s="174"/>
      <c r="EW44" s="166"/>
      <c r="EX44" s="166"/>
      <c r="EY44" s="166"/>
      <c r="EZ44" s="166"/>
      <c r="FA44" s="171"/>
      <c r="FB44" s="171"/>
      <c r="FC44" s="171"/>
      <c r="FD44" s="175"/>
    </row>
    <row r="45" spans="1:163" customHeight="1" ht="33.75">
      <c r="A45">
        <v>44</v>
      </c>
      <c r="B45" s="8">
        <v>24</v>
      </c>
      <c r="C45" s="40"/>
      <c r="D45" s="41"/>
      <c r="E45" s="42"/>
      <c r="F45" s="41"/>
      <c r="G45" s="43"/>
      <c r="H45" s="55"/>
      <c r="I45" s="44"/>
      <c r="J45" s="44"/>
      <c r="K45" s="45"/>
      <c r="L45" s="193" t="str">
        <f>IF(OR(H45="",I45="",J45="",K45="",ISERROR(DATEVALUE(H45&amp;I45&amp;"年"&amp;J45&amp;"月"&amp;K45&amp;"日"))),"",DATEDIF(DATEVALUE(H45&amp;I45&amp;"年"&amp;J45&amp;"月"&amp;K45&amp;"日"),$D$142,"Y"))</f>
        <v/>
      </c>
      <c r="M45" s="55"/>
      <c r="N45" s="44"/>
      <c r="O45" s="370"/>
      <c r="P45" s="370"/>
      <c r="Q45" s="44"/>
      <c r="R45" s="371"/>
      <c r="S45" s="372"/>
      <c r="T45" s="45"/>
      <c r="U45" s="43"/>
      <c r="V45" s="55"/>
      <c r="W45" s="44"/>
      <c r="X45" s="44"/>
      <c r="Y45" s="44"/>
      <c r="Z45" s="45"/>
      <c r="AA45" s="77"/>
      <c r="AB45" s="44"/>
      <c r="AC45" s="44"/>
      <c r="AD45" s="44"/>
      <c r="AE45" s="45"/>
      <c r="AF45" s="77"/>
      <c r="AG45" s="87"/>
      <c r="AH45" s="88"/>
      <c r="AI45" s="89"/>
      <c r="AJ45" s="87"/>
      <c r="AK45" s="88"/>
      <c r="AL45" s="90"/>
      <c r="AM45" s="91"/>
      <c r="AN45" s="88"/>
      <c r="AO45" s="88"/>
      <c r="AP45" s="88"/>
      <c r="AQ45" s="88"/>
      <c r="AR45" s="88"/>
      <c r="AS45" s="88"/>
      <c r="AT45" s="88"/>
      <c r="AU45" s="90"/>
      <c r="AV45" s="91"/>
      <c r="AW45" s="88"/>
      <c r="AX45" s="89"/>
      <c r="AY45" s="87"/>
      <c r="AZ45" s="88"/>
      <c r="BA45" s="88"/>
      <c r="BB45" s="90"/>
      <c r="BC45" s="91"/>
      <c r="BD45" s="88"/>
      <c r="BE45" s="90"/>
      <c r="BF45" s="99"/>
      <c r="BG45" s="99"/>
      <c r="BH45" s="389"/>
      <c r="BI45" s="519"/>
      <c r="BJ45" s="519"/>
      <c r="BK45" s="519"/>
      <c r="BL45" s="519"/>
      <c r="BM45" s="519"/>
      <c r="BN45" s="520"/>
      <c r="BO45" s="234"/>
      <c r="BP45" s="125"/>
      <c r="BQ45" s="125"/>
      <c r="BR45" s="125"/>
      <c r="BS45" s="125"/>
      <c r="BT45" s="125"/>
      <c r="BU45" s="195" t="str">
        <f>IF(G45="男","M",IF(G45="女","F",""))</f>
        <v/>
      </c>
      <c r="BV45" s="195" t="str">
        <f>IF(OR(H45=0,I45=0,J45=0,K45=0,ISERROR(DATEVALUE(H45&amp;I45&amp;"年"&amp;J45&amp;"月"&amp;K45&amp;"日"))),"",YEAR(DATEVALUE(H45&amp;I45&amp;"年"&amp;J45&amp;"月"&amp;K45&amp;"日"))&amp;"/"&amp;IF(J45&lt;10,"0"&amp;J45,J45)&amp;"/"&amp;IF(K45&lt;10,"0"&amp;K45,K45))</f>
        <v/>
      </c>
      <c r="BW45" s="195" t="str">
        <f>IF(M45="○","1","0")&amp;IF(N45="○","1","0")&amp;IF(O45="○","1","0")&amp;IF(Q45="○","1","0")&amp;IF(R45="○","1","0")&amp;IF(T45="○","1","0")</f>
        <v>000000</v>
      </c>
      <c r="BX45" s="196" t="str">
        <f>IF(ISNA(VLOOKUP(BW45,$C$123:$K$130,8,FALSE)),"",VLOOKUP(BW45,$C$123:$K$130,8,FALSE))</f>
        <v/>
      </c>
      <c r="BY45" s="126"/>
      <c r="BZ45" s="132"/>
      <c r="CA45" s="133"/>
      <c r="CB45" s="225" t="s">
        <v>224</v>
      </c>
      <c r="CC45" s="225"/>
      <c r="CD45" s="225"/>
      <c r="CE45" s="225"/>
      <c r="CF45" s="132" t="s">
        <v>224</v>
      </c>
      <c r="CG45" s="225"/>
      <c r="CH45" s="166" t="s">
        <v>224</v>
      </c>
      <c r="CI45" s="166" t="s">
        <v>224</v>
      </c>
      <c r="CJ45" s="166"/>
      <c r="CK45" s="166"/>
      <c r="CL45" s="166"/>
      <c r="CM45" s="166"/>
      <c r="CN45" s="166"/>
      <c r="CO45" s="166"/>
      <c r="CP45" s="170"/>
      <c r="CQ45" s="166"/>
      <c r="CR45" s="166"/>
      <c r="CS45" s="166" t="s">
        <v>224</v>
      </c>
      <c r="CT45" s="166"/>
      <c r="CU45" s="166"/>
      <c r="CV45" s="166" t="s">
        <v>224</v>
      </c>
      <c r="CW45" s="166"/>
      <c r="CX45" s="166"/>
      <c r="CY45" s="166"/>
      <c r="CZ45" s="171"/>
      <c r="DA45" s="166"/>
      <c r="DB45" s="171"/>
      <c r="DC45" s="172"/>
      <c r="DD45" s="173"/>
      <c r="DE45" s="173"/>
      <c r="DF45" s="172"/>
      <c r="DG45" s="173"/>
      <c r="DH45" s="173"/>
      <c r="DI45" s="166"/>
      <c r="DJ45" s="171"/>
      <c r="DK45" s="166"/>
      <c r="DL45" s="166"/>
      <c r="DM45" s="166"/>
      <c r="DN45" s="166"/>
      <c r="DO45" s="166"/>
      <c r="DP45" s="166"/>
      <c r="DQ45" s="165"/>
      <c r="DR45" s="173"/>
      <c r="DS45" s="166"/>
      <c r="DT45" s="166"/>
      <c r="DU45" s="166"/>
      <c r="DV45" s="166"/>
      <c r="DW45" s="166" t="s">
        <v>224</v>
      </c>
      <c r="DX45" s="173"/>
      <c r="DY45" s="165"/>
      <c r="DZ45" s="165"/>
      <c r="EA45" s="166"/>
      <c r="EB45" s="173"/>
      <c r="EC45" s="165"/>
      <c r="ED45" s="165"/>
      <c r="EE45" s="237"/>
      <c r="EF45" s="165"/>
      <c r="EG45" s="165"/>
      <c r="EH45" s="165"/>
      <c r="EI45" s="165"/>
      <c r="EJ45" s="165"/>
      <c r="EK45" s="166"/>
      <c r="EL45" s="166"/>
      <c r="EM45" s="166"/>
      <c r="EN45" s="166"/>
      <c r="EO45" s="166"/>
      <c r="EP45" s="166"/>
      <c r="EQ45" s="166"/>
      <c r="ER45" s="166" t="s">
        <v>224</v>
      </c>
      <c r="ES45" s="166"/>
      <c r="ET45" s="166"/>
      <c r="EU45" s="174"/>
      <c r="EV45" s="174"/>
      <c r="EW45" s="166"/>
      <c r="EX45" s="166"/>
      <c r="EY45" s="166"/>
      <c r="EZ45" s="166"/>
      <c r="FA45" s="171"/>
      <c r="FB45" s="171"/>
      <c r="FC45" s="171"/>
      <c r="FD45" s="175"/>
    </row>
    <row r="46" spans="1:163" customHeight="1" ht="33.75">
      <c r="A46">
        <v>45</v>
      </c>
      <c r="B46" s="8">
        <v>25</v>
      </c>
      <c r="C46" s="40"/>
      <c r="D46" s="41"/>
      <c r="E46" s="42"/>
      <c r="F46" s="41"/>
      <c r="G46" s="43"/>
      <c r="H46" s="55"/>
      <c r="I46" s="44"/>
      <c r="J46" s="44"/>
      <c r="K46" s="45"/>
      <c r="L46" s="193" t="str">
        <f>IF(OR(H46="",I46="",J46="",K46="",ISERROR(DATEVALUE(H46&amp;I46&amp;"年"&amp;J46&amp;"月"&amp;K46&amp;"日"))),"",DATEDIF(DATEVALUE(H46&amp;I46&amp;"年"&amp;J46&amp;"月"&amp;K46&amp;"日"),$D$142,"Y"))</f>
        <v/>
      </c>
      <c r="M46" s="55"/>
      <c r="N46" s="44"/>
      <c r="O46" s="370"/>
      <c r="P46" s="370"/>
      <c r="Q46" s="44"/>
      <c r="R46" s="371"/>
      <c r="S46" s="372"/>
      <c r="T46" s="45"/>
      <c r="U46" s="43"/>
      <c r="V46" s="55"/>
      <c r="W46" s="44"/>
      <c r="X46" s="44"/>
      <c r="Y46" s="44"/>
      <c r="Z46" s="45"/>
      <c r="AA46" s="77"/>
      <c r="AB46" s="44"/>
      <c r="AC46" s="44"/>
      <c r="AD46" s="44"/>
      <c r="AE46" s="45"/>
      <c r="AF46" s="77"/>
      <c r="AG46" s="87"/>
      <c r="AH46" s="88"/>
      <c r="AI46" s="89"/>
      <c r="AJ46" s="87"/>
      <c r="AK46" s="88"/>
      <c r="AL46" s="90"/>
      <c r="AM46" s="91"/>
      <c r="AN46" s="88"/>
      <c r="AO46" s="88"/>
      <c r="AP46" s="88"/>
      <c r="AQ46" s="88"/>
      <c r="AR46" s="88"/>
      <c r="AS46" s="88"/>
      <c r="AT46" s="88"/>
      <c r="AU46" s="90"/>
      <c r="AV46" s="91"/>
      <c r="AW46" s="88"/>
      <c r="AX46" s="89"/>
      <c r="AY46" s="87"/>
      <c r="AZ46" s="88"/>
      <c r="BA46" s="88"/>
      <c r="BB46" s="90"/>
      <c r="BC46" s="91"/>
      <c r="BD46" s="88"/>
      <c r="BE46" s="90"/>
      <c r="BF46" s="99"/>
      <c r="BG46" s="99"/>
      <c r="BH46" s="389"/>
      <c r="BI46" s="519"/>
      <c r="BJ46" s="519"/>
      <c r="BK46" s="519"/>
      <c r="BL46" s="519"/>
      <c r="BM46" s="519"/>
      <c r="BN46" s="520"/>
      <c r="BO46" s="234"/>
      <c r="BP46" s="125"/>
      <c r="BQ46" s="125"/>
      <c r="BR46" s="125"/>
      <c r="BS46" s="125"/>
      <c r="BT46" s="125"/>
      <c r="BU46" s="195" t="str">
        <f>IF(G46="男","M",IF(G46="女","F",""))</f>
        <v/>
      </c>
      <c r="BV46" s="195" t="str">
        <f>IF(OR(H46=0,I46=0,J46=0,K46=0,ISERROR(DATEVALUE(H46&amp;I46&amp;"年"&amp;J46&amp;"月"&amp;K46&amp;"日"))),"",YEAR(DATEVALUE(H46&amp;I46&amp;"年"&amp;J46&amp;"月"&amp;K46&amp;"日"))&amp;"/"&amp;IF(J46&lt;10,"0"&amp;J46,J46)&amp;"/"&amp;IF(K46&lt;10,"0"&amp;K46,K46))</f>
        <v/>
      </c>
      <c r="BW46" s="195" t="str">
        <f>IF(M46="○","1","0")&amp;IF(N46="○","1","0")&amp;IF(O46="○","1","0")&amp;IF(Q46="○","1","0")&amp;IF(R46="○","1","0")&amp;IF(T46="○","1","0")</f>
        <v>000000</v>
      </c>
      <c r="BX46" s="196" t="str">
        <f>IF(ISNA(VLOOKUP(BW46,$C$123:$K$130,8,FALSE)),"",VLOOKUP(BW46,$C$123:$K$130,8,FALSE))</f>
        <v/>
      </c>
      <c r="BY46" s="126"/>
      <c r="BZ46" s="132"/>
      <c r="CA46" s="133"/>
      <c r="CB46" s="225" t="s">
        <v>224</v>
      </c>
      <c r="CC46" s="225"/>
      <c r="CD46" s="225"/>
      <c r="CE46" s="225"/>
      <c r="CF46" s="132" t="s">
        <v>224</v>
      </c>
      <c r="CG46" s="225"/>
      <c r="CH46" s="166" t="s">
        <v>224</v>
      </c>
      <c r="CI46" s="166" t="s">
        <v>224</v>
      </c>
      <c r="CJ46" s="166"/>
      <c r="CK46" s="166"/>
      <c r="CL46" s="166"/>
      <c r="CM46" s="166"/>
      <c r="CN46" s="166"/>
      <c r="CO46" s="166"/>
      <c r="CP46" s="170"/>
      <c r="CQ46" s="166"/>
      <c r="CR46" s="166"/>
      <c r="CS46" s="166" t="s">
        <v>224</v>
      </c>
      <c r="CT46" s="166"/>
      <c r="CU46" s="166"/>
      <c r="CV46" s="166" t="s">
        <v>224</v>
      </c>
      <c r="CW46" s="166"/>
      <c r="CX46" s="166"/>
      <c r="CY46" s="166"/>
      <c r="CZ46" s="171"/>
      <c r="DA46" s="166"/>
      <c r="DB46" s="171"/>
      <c r="DC46" s="172"/>
      <c r="DD46" s="173"/>
      <c r="DE46" s="173"/>
      <c r="DF46" s="172"/>
      <c r="DG46" s="173"/>
      <c r="DH46" s="173"/>
      <c r="DI46" s="166"/>
      <c r="DJ46" s="171"/>
      <c r="DK46" s="166"/>
      <c r="DL46" s="166"/>
      <c r="DM46" s="166"/>
      <c r="DN46" s="166"/>
      <c r="DO46" s="166"/>
      <c r="DP46" s="166"/>
      <c r="DQ46" s="165"/>
      <c r="DR46" s="173"/>
      <c r="DS46" s="166"/>
      <c r="DT46" s="166"/>
      <c r="DU46" s="166"/>
      <c r="DV46" s="166"/>
      <c r="DW46" s="166" t="s">
        <v>224</v>
      </c>
      <c r="DX46" s="173"/>
      <c r="DY46" s="165"/>
      <c r="DZ46" s="165"/>
      <c r="EA46" s="166"/>
      <c r="EB46" s="173"/>
      <c r="EC46" s="165"/>
      <c r="ED46" s="165"/>
      <c r="EE46" s="237"/>
      <c r="EF46" s="165"/>
      <c r="EG46" s="165"/>
      <c r="EH46" s="165"/>
      <c r="EI46" s="165"/>
      <c r="EJ46" s="165"/>
      <c r="EK46" s="166"/>
      <c r="EL46" s="166"/>
      <c r="EM46" s="166"/>
      <c r="EN46" s="166"/>
      <c r="EO46" s="166"/>
      <c r="EP46" s="166"/>
      <c r="EQ46" s="166"/>
      <c r="ER46" s="166" t="s">
        <v>224</v>
      </c>
      <c r="ES46" s="166"/>
      <c r="ET46" s="166"/>
      <c r="EU46" s="174"/>
      <c r="EV46" s="174"/>
      <c r="EW46" s="166"/>
      <c r="EX46" s="166"/>
      <c r="EY46" s="166"/>
      <c r="EZ46" s="166"/>
      <c r="FA46" s="171"/>
      <c r="FB46" s="171"/>
      <c r="FC46" s="171"/>
      <c r="FD46" s="175"/>
    </row>
    <row r="47" spans="1:163" customHeight="1" ht="33.75">
      <c r="A47">
        <v>46</v>
      </c>
      <c r="B47" s="8">
        <v>26</v>
      </c>
      <c r="C47" s="40"/>
      <c r="D47" s="41"/>
      <c r="E47" s="42"/>
      <c r="F47" s="41"/>
      <c r="G47" s="43"/>
      <c r="H47" s="55"/>
      <c r="I47" s="44"/>
      <c r="J47" s="44"/>
      <c r="K47" s="45"/>
      <c r="L47" s="193" t="str">
        <f>IF(OR(H47="",I47="",J47="",K47="",ISERROR(DATEVALUE(H47&amp;I47&amp;"年"&amp;J47&amp;"月"&amp;K47&amp;"日"))),"",DATEDIF(DATEVALUE(H47&amp;I47&amp;"年"&amp;J47&amp;"月"&amp;K47&amp;"日"),$D$142,"Y"))</f>
        <v/>
      </c>
      <c r="M47" s="55"/>
      <c r="N47" s="44"/>
      <c r="O47" s="370"/>
      <c r="P47" s="370"/>
      <c r="Q47" s="44"/>
      <c r="R47" s="371"/>
      <c r="S47" s="372"/>
      <c r="T47" s="45"/>
      <c r="U47" s="43"/>
      <c r="V47" s="55"/>
      <c r="W47" s="44"/>
      <c r="X47" s="44"/>
      <c r="Y47" s="44"/>
      <c r="Z47" s="45"/>
      <c r="AA47" s="77"/>
      <c r="AB47" s="44"/>
      <c r="AC47" s="44"/>
      <c r="AD47" s="44"/>
      <c r="AE47" s="45"/>
      <c r="AF47" s="77"/>
      <c r="AG47" s="87"/>
      <c r="AH47" s="88"/>
      <c r="AI47" s="89"/>
      <c r="AJ47" s="87"/>
      <c r="AK47" s="88"/>
      <c r="AL47" s="90"/>
      <c r="AM47" s="91"/>
      <c r="AN47" s="88"/>
      <c r="AO47" s="88"/>
      <c r="AP47" s="88"/>
      <c r="AQ47" s="88"/>
      <c r="AR47" s="88"/>
      <c r="AS47" s="88"/>
      <c r="AT47" s="88"/>
      <c r="AU47" s="90"/>
      <c r="AV47" s="91"/>
      <c r="AW47" s="88"/>
      <c r="AX47" s="89"/>
      <c r="AY47" s="87"/>
      <c r="AZ47" s="88"/>
      <c r="BA47" s="88"/>
      <c r="BB47" s="90"/>
      <c r="BC47" s="91"/>
      <c r="BD47" s="88"/>
      <c r="BE47" s="90"/>
      <c r="BF47" s="99"/>
      <c r="BG47" s="99"/>
      <c r="BH47" s="389"/>
      <c r="BI47" s="519"/>
      <c r="BJ47" s="519"/>
      <c r="BK47" s="519"/>
      <c r="BL47" s="519"/>
      <c r="BM47" s="519"/>
      <c r="BN47" s="520"/>
      <c r="BO47" s="234"/>
      <c r="BP47" s="125"/>
      <c r="BQ47" s="125"/>
      <c r="BR47" s="125"/>
      <c r="BS47" s="125"/>
      <c r="BT47" s="125"/>
      <c r="BU47" s="195" t="str">
        <f>IF(G47="男","M",IF(G47="女","F",""))</f>
        <v/>
      </c>
      <c r="BV47" s="195" t="str">
        <f>IF(OR(H47=0,I47=0,J47=0,K47=0,ISERROR(DATEVALUE(H47&amp;I47&amp;"年"&amp;J47&amp;"月"&amp;K47&amp;"日"))),"",YEAR(DATEVALUE(H47&amp;I47&amp;"年"&amp;J47&amp;"月"&amp;K47&amp;"日"))&amp;"/"&amp;IF(J47&lt;10,"0"&amp;J47,J47)&amp;"/"&amp;IF(K47&lt;10,"0"&amp;K47,K47))</f>
        <v/>
      </c>
      <c r="BW47" s="195" t="str">
        <f>IF(M47="○","1","0")&amp;IF(N47="○","1","0")&amp;IF(O47="○","1","0")&amp;IF(Q47="○","1","0")&amp;IF(R47="○","1","0")&amp;IF(T47="○","1","0")</f>
        <v>000000</v>
      </c>
      <c r="BX47" s="196" t="str">
        <f>IF(ISNA(VLOOKUP(BW47,$C$123:$K$130,8,FALSE)),"",VLOOKUP(BW47,$C$123:$K$130,8,FALSE))</f>
        <v/>
      </c>
      <c r="BY47" s="126"/>
      <c r="BZ47" s="132"/>
      <c r="CA47" s="133"/>
      <c r="CB47" s="225" t="s">
        <v>224</v>
      </c>
      <c r="CC47" s="225"/>
      <c r="CD47" s="225"/>
      <c r="CE47" s="225"/>
      <c r="CF47" s="132" t="s">
        <v>224</v>
      </c>
      <c r="CG47" s="225"/>
      <c r="CH47" s="166" t="s">
        <v>224</v>
      </c>
      <c r="CI47" s="166" t="s">
        <v>224</v>
      </c>
      <c r="CJ47" s="166"/>
      <c r="CK47" s="166"/>
      <c r="CL47" s="166"/>
      <c r="CM47" s="166"/>
      <c r="CN47" s="166"/>
      <c r="CO47" s="166"/>
      <c r="CP47" s="170"/>
      <c r="CQ47" s="166"/>
      <c r="CR47" s="166"/>
      <c r="CS47" s="166" t="s">
        <v>224</v>
      </c>
      <c r="CT47" s="166"/>
      <c r="CU47" s="166"/>
      <c r="CV47" s="166" t="s">
        <v>224</v>
      </c>
      <c r="CW47" s="166"/>
      <c r="CX47" s="166"/>
      <c r="CY47" s="166"/>
      <c r="CZ47" s="171"/>
      <c r="DA47" s="166"/>
      <c r="DB47" s="171"/>
      <c r="DC47" s="172"/>
      <c r="DD47" s="173"/>
      <c r="DE47" s="173"/>
      <c r="DF47" s="172"/>
      <c r="DG47" s="173"/>
      <c r="DH47" s="173"/>
      <c r="DI47" s="166"/>
      <c r="DJ47" s="171"/>
      <c r="DK47" s="166"/>
      <c r="DL47" s="166"/>
      <c r="DM47" s="166"/>
      <c r="DN47" s="166"/>
      <c r="DO47" s="166"/>
      <c r="DP47" s="166"/>
      <c r="DQ47" s="165"/>
      <c r="DR47" s="173"/>
      <c r="DS47" s="166"/>
      <c r="DT47" s="166"/>
      <c r="DU47" s="166"/>
      <c r="DV47" s="166"/>
      <c r="DW47" s="166" t="s">
        <v>224</v>
      </c>
      <c r="DX47" s="173"/>
      <c r="DY47" s="165"/>
      <c r="DZ47" s="165"/>
      <c r="EA47" s="166"/>
      <c r="EB47" s="173"/>
      <c r="EC47" s="165"/>
      <c r="ED47" s="165"/>
      <c r="EE47" s="237"/>
      <c r="EF47" s="165"/>
      <c r="EG47" s="165"/>
      <c r="EH47" s="165"/>
      <c r="EI47" s="165"/>
      <c r="EJ47" s="165"/>
      <c r="EK47" s="166"/>
      <c r="EL47" s="166"/>
      <c r="EM47" s="166"/>
      <c r="EN47" s="166"/>
      <c r="EO47" s="166"/>
      <c r="EP47" s="166"/>
      <c r="EQ47" s="166"/>
      <c r="ER47" s="166" t="s">
        <v>224</v>
      </c>
      <c r="ES47" s="166"/>
      <c r="ET47" s="166"/>
      <c r="EU47" s="174"/>
      <c r="EV47" s="174"/>
      <c r="EW47" s="166"/>
      <c r="EX47" s="166"/>
      <c r="EY47" s="166"/>
      <c r="EZ47" s="166"/>
      <c r="FA47" s="171"/>
      <c r="FB47" s="171"/>
      <c r="FC47" s="171"/>
      <c r="FD47" s="175"/>
    </row>
    <row r="48" spans="1:163" customHeight="1" ht="33.75">
      <c r="A48">
        <v>47</v>
      </c>
      <c r="B48" s="8">
        <v>27</v>
      </c>
      <c r="C48" s="40"/>
      <c r="D48" s="41"/>
      <c r="E48" s="42"/>
      <c r="F48" s="41"/>
      <c r="G48" s="43"/>
      <c r="H48" s="55"/>
      <c r="I48" s="44"/>
      <c r="J48" s="44"/>
      <c r="K48" s="45"/>
      <c r="L48" s="193" t="str">
        <f>IF(OR(H48="",I48="",J48="",K48="",ISERROR(DATEVALUE(H48&amp;I48&amp;"年"&amp;J48&amp;"月"&amp;K48&amp;"日"))),"",DATEDIF(DATEVALUE(H48&amp;I48&amp;"年"&amp;J48&amp;"月"&amp;K48&amp;"日"),$D$142,"Y"))</f>
        <v/>
      </c>
      <c r="M48" s="55"/>
      <c r="N48" s="44"/>
      <c r="O48" s="370"/>
      <c r="P48" s="370"/>
      <c r="Q48" s="44"/>
      <c r="R48" s="371"/>
      <c r="S48" s="372"/>
      <c r="T48" s="45"/>
      <c r="U48" s="43"/>
      <c r="V48" s="55"/>
      <c r="W48" s="44"/>
      <c r="X48" s="44"/>
      <c r="Y48" s="44"/>
      <c r="Z48" s="45"/>
      <c r="AA48" s="77"/>
      <c r="AB48" s="44"/>
      <c r="AC48" s="44"/>
      <c r="AD48" s="44"/>
      <c r="AE48" s="45"/>
      <c r="AF48" s="77"/>
      <c r="AG48" s="87"/>
      <c r="AH48" s="88"/>
      <c r="AI48" s="89"/>
      <c r="AJ48" s="87"/>
      <c r="AK48" s="88"/>
      <c r="AL48" s="90"/>
      <c r="AM48" s="91"/>
      <c r="AN48" s="88"/>
      <c r="AO48" s="88"/>
      <c r="AP48" s="88"/>
      <c r="AQ48" s="88"/>
      <c r="AR48" s="88"/>
      <c r="AS48" s="88"/>
      <c r="AT48" s="88"/>
      <c r="AU48" s="90"/>
      <c r="AV48" s="91"/>
      <c r="AW48" s="88"/>
      <c r="AX48" s="89"/>
      <c r="AY48" s="87"/>
      <c r="AZ48" s="88"/>
      <c r="BA48" s="88"/>
      <c r="BB48" s="90"/>
      <c r="BC48" s="91"/>
      <c r="BD48" s="88"/>
      <c r="BE48" s="90"/>
      <c r="BF48" s="99"/>
      <c r="BG48" s="99"/>
      <c r="BH48" s="389"/>
      <c r="BI48" s="519"/>
      <c r="BJ48" s="519"/>
      <c r="BK48" s="519"/>
      <c r="BL48" s="519"/>
      <c r="BM48" s="519"/>
      <c r="BN48" s="520"/>
      <c r="BO48" s="234"/>
      <c r="BP48" s="125"/>
      <c r="BQ48" s="125"/>
      <c r="BR48" s="125"/>
      <c r="BS48" s="125"/>
      <c r="BT48" s="125"/>
      <c r="BU48" s="195" t="str">
        <f>IF(G48="男","M",IF(G48="女","F",""))</f>
        <v/>
      </c>
      <c r="BV48" s="195" t="str">
        <f>IF(OR(H48=0,I48=0,J48=0,K48=0,ISERROR(DATEVALUE(H48&amp;I48&amp;"年"&amp;J48&amp;"月"&amp;K48&amp;"日"))),"",YEAR(DATEVALUE(H48&amp;I48&amp;"年"&amp;J48&amp;"月"&amp;K48&amp;"日"))&amp;"/"&amp;IF(J48&lt;10,"0"&amp;J48,J48)&amp;"/"&amp;IF(K48&lt;10,"0"&amp;K48,K48))</f>
        <v/>
      </c>
      <c r="BW48" s="195" t="str">
        <f>IF(M48="○","1","0")&amp;IF(N48="○","1","0")&amp;IF(O48="○","1","0")&amp;IF(Q48="○","1","0")&amp;IF(R48="○","1","0")&amp;IF(T48="○","1","0")</f>
        <v>000000</v>
      </c>
      <c r="BX48" s="196" t="str">
        <f>IF(ISNA(VLOOKUP(BW48,$C$123:$K$130,8,FALSE)),"",VLOOKUP(BW48,$C$123:$K$130,8,FALSE))</f>
        <v/>
      </c>
      <c r="BY48" s="126"/>
      <c r="BZ48" s="132"/>
      <c r="CA48" s="133"/>
      <c r="CB48" s="225" t="s">
        <v>224</v>
      </c>
      <c r="CC48" s="225"/>
      <c r="CD48" s="225"/>
      <c r="CE48" s="225"/>
      <c r="CF48" s="132" t="s">
        <v>224</v>
      </c>
      <c r="CG48" s="225"/>
      <c r="CH48" s="166" t="s">
        <v>224</v>
      </c>
      <c r="CI48" s="166" t="s">
        <v>224</v>
      </c>
      <c r="CJ48" s="166"/>
      <c r="CK48" s="166"/>
      <c r="CL48" s="166"/>
      <c r="CM48" s="166"/>
      <c r="CN48" s="166"/>
      <c r="CO48" s="166"/>
      <c r="CP48" s="170"/>
      <c r="CQ48" s="166"/>
      <c r="CR48" s="166"/>
      <c r="CS48" s="166" t="s">
        <v>224</v>
      </c>
      <c r="CT48" s="166"/>
      <c r="CU48" s="166"/>
      <c r="CV48" s="166" t="s">
        <v>224</v>
      </c>
      <c r="CW48" s="166"/>
      <c r="CX48" s="166"/>
      <c r="CY48" s="166"/>
      <c r="CZ48" s="171"/>
      <c r="DA48" s="166"/>
      <c r="DB48" s="171"/>
      <c r="DC48" s="172"/>
      <c r="DD48" s="173"/>
      <c r="DE48" s="173"/>
      <c r="DF48" s="172"/>
      <c r="DG48" s="173"/>
      <c r="DH48" s="173"/>
      <c r="DI48" s="166"/>
      <c r="DJ48" s="171"/>
      <c r="DK48" s="166"/>
      <c r="DL48" s="166"/>
      <c r="DM48" s="166"/>
      <c r="DN48" s="166"/>
      <c r="DO48" s="166"/>
      <c r="DP48" s="166"/>
      <c r="DQ48" s="165"/>
      <c r="DR48" s="173"/>
      <c r="DS48" s="166"/>
      <c r="DT48" s="166"/>
      <c r="DU48" s="166"/>
      <c r="DV48" s="166"/>
      <c r="DW48" s="166" t="s">
        <v>224</v>
      </c>
      <c r="DX48" s="173"/>
      <c r="DY48" s="165"/>
      <c r="DZ48" s="165"/>
      <c r="EA48" s="166"/>
      <c r="EB48" s="173"/>
      <c r="EC48" s="165"/>
      <c r="ED48" s="165"/>
      <c r="EE48" s="237"/>
      <c r="EF48" s="165"/>
      <c r="EG48" s="165"/>
      <c r="EH48" s="165"/>
      <c r="EI48" s="165"/>
      <c r="EJ48" s="165"/>
      <c r="EK48" s="166"/>
      <c r="EL48" s="166"/>
      <c r="EM48" s="166"/>
      <c r="EN48" s="166"/>
      <c r="EO48" s="166"/>
      <c r="EP48" s="166"/>
      <c r="EQ48" s="166"/>
      <c r="ER48" s="166" t="s">
        <v>224</v>
      </c>
      <c r="ES48" s="166"/>
      <c r="ET48" s="166"/>
      <c r="EU48" s="174"/>
      <c r="EV48" s="174"/>
      <c r="EW48" s="166"/>
      <c r="EX48" s="166"/>
      <c r="EY48" s="166"/>
      <c r="EZ48" s="166"/>
      <c r="FA48" s="171"/>
      <c r="FB48" s="171"/>
      <c r="FC48" s="171"/>
      <c r="FD48" s="175"/>
    </row>
    <row r="49" spans="1:163" customHeight="1" ht="33.75">
      <c r="A49">
        <v>48</v>
      </c>
      <c r="B49" s="8">
        <v>28</v>
      </c>
      <c r="C49" s="40"/>
      <c r="D49" s="41"/>
      <c r="E49" s="42"/>
      <c r="F49" s="41"/>
      <c r="G49" s="43"/>
      <c r="H49" s="55"/>
      <c r="I49" s="44"/>
      <c r="J49" s="44"/>
      <c r="K49" s="45"/>
      <c r="L49" s="193" t="str">
        <f>IF(OR(H49="",I49="",J49="",K49="",ISERROR(DATEVALUE(H49&amp;I49&amp;"年"&amp;J49&amp;"月"&amp;K49&amp;"日"))),"",DATEDIF(DATEVALUE(H49&amp;I49&amp;"年"&amp;J49&amp;"月"&amp;K49&amp;"日"),$D$142,"Y"))</f>
        <v/>
      </c>
      <c r="M49" s="55"/>
      <c r="N49" s="44"/>
      <c r="O49" s="370"/>
      <c r="P49" s="370"/>
      <c r="Q49" s="44"/>
      <c r="R49" s="371"/>
      <c r="S49" s="372"/>
      <c r="T49" s="45"/>
      <c r="U49" s="43"/>
      <c r="V49" s="55"/>
      <c r="W49" s="44"/>
      <c r="X49" s="44"/>
      <c r="Y49" s="44"/>
      <c r="Z49" s="45"/>
      <c r="AA49" s="77"/>
      <c r="AB49" s="44"/>
      <c r="AC49" s="44"/>
      <c r="AD49" s="44"/>
      <c r="AE49" s="45"/>
      <c r="AF49" s="77"/>
      <c r="AG49" s="87"/>
      <c r="AH49" s="88"/>
      <c r="AI49" s="89"/>
      <c r="AJ49" s="87"/>
      <c r="AK49" s="88"/>
      <c r="AL49" s="90"/>
      <c r="AM49" s="91"/>
      <c r="AN49" s="88"/>
      <c r="AO49" s="88"/>
      <c r="AP49" s="88"/>
      <c r="AQ49" s="88"/>
      <c r="AR49" s="88"/>
      <c r="AS49" s="88"/>
      <c r="AT49" s="88"/>
      <c r="AU49" s="90"/>
      <c r="AV49" s="91"/>
      <c r="AW49" s="88"/>
      <c r="AX49" s="89"/>
      <c r="AY49" s="87"/>
      <c r="AZ49" s="88"/>
      <c r="BA49" s="88"/>
      <c r="BB49" s="90"/>
      <c r="BC49" s="91"/>
      <c r="BD49" s="88"/>
      <c r="BE49" s="90"/>
      <c r="BF49" s="99"/>
      <c r="BG49" s="99"/>
      <c r="BH49" s="389"/>
      <c r="BI49" s="519"/>
      <c r="BJ49" s="519"/>
      <c r="BK49" s="519"/>
      <c r="BL49" s="519"/>
      <c r="BM49" s="519"/>
      <c r="BN49" s="520"/>
      <c r="BO49" s="234"/>
      <c r="BP49" s="125"/>
      <c r="BQ49" s="125"/>
      <c r="BR49" s="125"/>
      <c r="BS49" s="125"/>
      <c r="BT49" s="125"/>
      <c r="BU49" s="195" t="str">
        <f>IF(G49="男","M",IF(G49="女","F",""))</f>
        <v/>
      </c>
      <c r="BV49" s="195" t="str">
        <f>IF(OR(H49=0,I49=0,J49=0,K49=0,ISERROR(DATEVALUE(H49&amp;I49&amp;"年"&amp;J49&amp;"月"&amp;K49&amp;"日"))),"",YEAR(DATEVALUE(H49&amp;I49&amp;"年"&amp;J49&amp;"月"&amp;K49&amp;"日"))&amp;"/"&amp;IF(J49&lt;10,"0"&amp;J49,J49)&amp;"/"&amp;IF(K49&lt;10,"0"&amp;K49,K49))</f>
        <v/>
      </c>
      <c r="BW49" s="195" t="str">
        <f>IF(M49="○","1","0")&amp;IF(N49="○","1","0")&amp;IF(O49="○","1","0")&amp;IF(Q49="○","1","0")&amp;IF(R49="○","1","0")&amp;IF(T49="○","1","0")</f>
        <v>000000</v>
      </c>
      <c r="BX49" s="196" t="str">
        <f>IF(ISNA(VLOOKUP(BW49,$C$123:$K$130,8,FALSE)),"",VLOOKUP(BW49,$C$123:$K$130,8,FALSE))</f>
        <v/>
      </c>
      <c r="BY49" s="126"/>
      <c r="BZ49" s="132"/>
      <c r="CA49" s="133"/>
      <c r="CB49" s="225" t="s">
        <v>224</v>
      </c>
      <c r="CC49" s="225"/>
      <c r="CD49" s="225"/>
      <c r="CE49" s="225"/>
      <c r="CF49" s="132" t="s">
        <v>224</v>
      </c>
      <c r="CG49" s="225"/>
      <c r="CH49" s="166" t="s">
        <v>224</v>
      </c>
      <c r="CI49" s="166" t="s">
        <v>224</v>
      </c>
      <c r="CJ49" s="166"/>
      <c r="CK49" s="166"/>
      <c r="CL49" s="166"/>
      <c r="CM49" s="166"/>
      <c r="CN49" s="166"/>
      <c r="CO49" s="166"/>
      <c r="CP49" s="170"/>
      <c r="CQ49" s="166"/>
      <c r="CR49" s="166"/>
      <c r="CS49" s="166" t="s">
        <v>224</v>
      </c>
      <c r="CT49" s="166"/>
      <c r="CU49" s="166"/>
      <c r="CV49" s="166" t="s">
        <v>224</v>
      </c>
      <c r="CW49" s="166"/>
      <c r="CX49" s="166"/>
      <c r="CY49" s="166"/>
      <c r="CZ49" s="171"/>
      <c r="DA49" s="166"/>
      <c r="DB49" s="171"/>
      <c r="DC49" s="172"/>
      <c r="DD49" s="173"/>
      <c r="DE49" s="173"/>
      <c r="DF49" s="172"/>
      <c r="DG49" s="173"/>
      <c r="DH49" s="173"/>
      <c r="DI49" s="166"/>
      <c r="DJ49" s="171"/>
      <c r="DK49" s="166"/>
      <c r="DL49" s="166"/>
      <c r="DM49" s="166"/>
      <c r="DN49" s="166"/>
      <c r="DO49" s="166"/>
      <c r="DP49" s="166"/>
      <c r="DQ49" s="165"/>
      <c r="DR49" s="173"/>
      <c r="DS49" s="166"/>
      <c r="DT49" s="166"/>
      <c r="DU49" s="166"/>
      <c r="DV49" s="166"/>
      <c r="DW49" s="166" t="s">
        <v>224</v>
      </c>
      <c r="DX49" s="173"/>
      <c r="DY49" s="165"/>
      <c r="DZ49" s="165"/>
      <c r="EA49" s="166"/>
      <c r="EB49" s="173"/>
      <c r="EC49" s="165"/>
      <c r="ED49" s="165"/>
      <c r="EE49" s="237"/>
      <c r="EF49" s="165"/>
      <c r="EG49" s="165"/>
      <c r="EH49" s="165"/>
      <c r="EI49" s="165"/>
      <c r="EJ49" s="165"/>
      <c r="EK49" s="166"/>
      <c r="EL49" s="166"/>
      <c r="EM49" s="166"/>
      <c r="EN49" s="166"/>
      <c r="EO49" s="166"/>
      <c r="EP49" s="166"/>
      <c r="EQ49" s="166"/>
      <c r="ER49" s="166" t="s">
        <v>224</v>
      </c>
      <c r="ES49" s="166"/>
      <c r="ET49" s="166"/>
      <c r="EU49" s="174"/>
      <c r="EV49" s="174"/>
      <c r="EW49" s="166"/>
      <c r="EX49" s="166"/>
      <c r="EY49" s="166"/>
      <c r="EZ49" s="166"/>
      <c r="FA49" s="171"/>
      <c r="FB49" s="171"/>
      <c r="FC49" s="171"/>
      <c r="FD49" s="175"/>
    </row>
    <row r="50" spans="1:163" customHeight="1" ht="33.75">
      <c r="A50">
        <v>49</v>
      </c>
      <c r="B50" s="8">
        <v>29</v>
      </c>
      <c r="C50" s="40"/>
      <c r="D50" s="41"/>
      <c r="E50" s="42"/>
      <c r="F50" s="41"/>
      <c r="G50" s="43"/>
      <c r="H50" s="55"/>
      <c r="I50" s="44"/>
      <c r="J50" s="44"/>
      <c r="K50" s="45"/>
      <c r="L50" s="193" t="str">
        <f>IF(OR(H50="",I50="",J50="",K50="",ISERROR(DATEVALUE(H50&amp;I50&amp;"年"&amp;J50&amp;"月"&amp;K50&amp;"日"))),"",DATEDIF(DATEVALUE(H50&amp;I50&amp;"年"&amp;J50&amp;"月"&amp;K50&amp;"日"),$D$142,"Y"))</f>
        <v/>
      </c>
      <c r="M50" s="55"/>
      <c r="N50" s="44"/>
      <c r="O50" s="370"/>
      <c r="P50" s="370"/>
      <c r="Q50" s="44"/>
      <c r="R50" s="371"/>
      <c r="S50" s="372"/>
      <c r="T50" s="45"/>
      <c r="U50" s="43"/>
      <c r="V50" s="55"/>
      <c r="W50" s="44"/>
      <c r="X50" s="44"/>
      <c r="Y50" s="44"/>
      <c r="Z50" s="45"/>
      <c r="AA50" s="77"/>
      <c r="AB50" s="44"/>
      <c r="AC50" s="44"/>
      <c r="AD50" s="44"/>
      <c r="AE50" s="45"/>
      <c r="AF50" s="77"/>
      <c r="AG50" s="87"/>
      <c r="AH50" s="88"/>
      <c r="AI50" s="89"/>
      <c r="AJ50" s="87"/>
      <c r="AK50" s="88"/>
      <c r="AL50" s="90"/>
      <c r="AM50" s="91"/>
      <c r="AN50" s="88"/>
      <c r="AO50" s="88"/>
      <c r="AP50" s="88"/>
      <c r="AQ50" s="88"/>
      <c r="AR50" s="88"/>
      <c r="AS50" s="88"/>
      <c r="AT50" s="88"/>
      <c r="AU50" s="90"/>
      <c r="AV50" s="91"/>
      <c r="AW50" s="88"/>
      <c r="AX50" s="89"/>
      <c r="AY50" s="87"/>
      <c r="AZ50" s="88"/>
      <c r="BA50" s="88"/>
      <c r="BB50" s="90"/>
      <c r="BC50" s="91"/>
      <c r="BD50" s="88"/>
      <c r="BE50" s="90"/>
      <c r="BF50" s="99"/>
      <c r="BG50" s="99"/>
      <c r="BH50" s="389"/>
      <c r="BI50" s="519"/>
      <c r="BJ50" s="519"/>
      <c r="BK50" s="519"/>
      <c r="BL50" s="519"/>
      <c r="BM50" s="519"/>
      <c r="BN50" s="520"/>
      <c r="BO50" s="234"/>
      <c r="BP50" s="125"/>
      <c r="BQ50" s="125"/>
      <c r="BR50" s="125"/>
      <c r="BS50" s="125"/>
      <c r="BT50" s="125"/>
      <c r="BU50" s="195" t="str">
        <f>IF(G50="男","M",IF(G50="女","F",""))</f>
        <v/>
      </c>
      <c r="BV50" s="195" t="str">
        <f>IF(OR(H50=0,I50=0,J50=0,K50=0,ISERROR(DATEVALUE(H50&amp;I50&amp;"年"&amp;J50&amp;"月"&amp;K50&amp;"日"))),"",YEAR(DATEVALUE(H50&amp;I50&amp;"年"&amp;J50&amp;"月"&amp;K50&amp;"日"))&amp;"/"&amp;IF(J50&lt;10,"0"&amp;J50,J50)&amp;"/"&amp;IF(K50&lt;10,"0"&amp;K50,K50))</f>
        <v/>
      </c>
      <c r="BW50" s="195" t="str">
        <f>IF(M50="○","1","0")&amp;IF(N50="○","1","0")&amp;IF(O50="○","1","0")&amp;IF(Q50="○","1","0")&amp;IF(R50="○","1","0")&amp;IF(T50="○","1","0")</f>
        <v>000000</v>
      </c>
      <c r="BX50" s="196" t="str">
        <f>IF(ISNA(VLOOKUP(BW50,$C$123:$K$130,8,FALSE)),"",VLOOKUP(BW50,$C$123:$K$130,8,FALSE))</f>
        <v/>
      </c>
      <c r="BY50" s="126"/>
      <c r="BZ50" s="132"/>
      <c r="CA50" s="133"/>
      <c r="CB50" s="225" t="s">
        <v>224</v>
      </c>
      <c r="CC50" s="225"/>
      <c r="CD50" s="225"/>
      <c r="CE50" s="225"/>
      <c r="CF50" s="132" t="s">
        <v>224</v>
      </c>
      <c r="CG50" s="225"/>
      <c r="CH50" s="166" t="s">
        <v>224</v>
      </c>
      <c r="CI50" s="166" t="s">
        <v>224</v>
      </c>
      <c r="CJ50" s="166"/>
      <c r="CK50" s="166"/>
      <c r="CL50" s="166"/>
      <c r="CM50" s="166"/>
      <c r="CN50" s="166"/>
      <c r="CO50" s="166"/>
      <c r="CP50" s="170"/>
      <c r="CQ50" s="166"/>
      <c r="CR50" s="166"/>
      <c r="CS50" s="166" t="s">
        <v>224</v>
      </c>
      <c r="CT50" s="166"/>
      <c r="CU50" s="166"/>
      <c r="CV50" s="166" t="s">
        <v>224</v>
      </c>
      <c r="CW50" s="166"/>
      <c r="CX50" s="166"/>
      <c r="CY50" s="166"/>
      <c r="CZ50" s="171"/>
      <c r="DA50" s="166"/>
      <c r="DB50" s="171"/>
      <c r="DC50" s="172"/>
      <c r="DD50" s="173"/>
      <c r="DE50" s="173"/>
      <c r="DF50" s="172"/>
      <c r="DG50" s="173"/>
      <c r="DH50" s="173"/>
      <c r="DI50" s="166"/>
      <c r="DJ50" s="171"/>
      <c r="DK50" s="166"/>
      <c r="DL50" s="166"/>
      <c r="DM50" s="166"/>
      <c r="DN50" s="166"/>
      <c r="DO50" s="166"/>
      <c r="DP50" s="166"/>
      <c r="DQ50" s="165"/>
      <c r="DR50" s="173"/>
      <c r="DS50" s="166"/>
      <c r="DT50" s="166"/>
      <c r="DU50" s="166"/>
      <c r="DV50" s="166"/>
      <c r="DW50" s="166" t="s">
        <v>224</v>
      </c>
      <c r="DX50" s="173"/>
      <c r="DY50" s="165"/>
      <c r="DZ50" s="165"/>
      <c r="EA50" s="166"/>
      <c r="EB50" s="173"/>
      <c r="EC50" s="165"/>
      <c r="ED50" s="165"/>
      <c r="EE50" s="237"/>
      <c r="EF50" s="165"/>
      <c r="EG50" s="165"/>
      <c r="EH50" s="165"/>
      <c r="EI50" s="165"/>
      <c r="EJ50" s="165"/>
      <c r="EK50" s="166"/>
      <c r="EL50" s="166"/>
      <c r="EM50" s="166"/>
      <c r="EN50" s="166"/>
      <c r="EO50" s="166"/>
      <c r="EP50" s="166"/>
      <c r="EQ50" s="166"/>
      <c r="ER50" s="166" t="s">
        <v>224</v>
      </c>
      <c r="ES50" s="166"/>
      <c r="ET50" s="166"/>
      <c r="EU50" s="174"/>
      <c r="EV50" s="174"/>
      <c r="EW50" s="166"/>
      <c r="EX50" s="166"/>
      <c r="EY50" s="166"/>
      <c r="EZ50" s="166"/>
      <c r="FA50" s="171"/>
      <c r="FB50" s="171"/>
      <c r="FC50" s="171"/>
      <c r="FD50" s="175"/>
    </row>
    <row r="51" spans="1:163" customHeight="1" ht="33.75">
      <c r="A51">
        <v>50</v>
      </c>
      <c r="B51" s="8">
        <v>30</v>
      </c>
      <c r="C51" s="46"/>
      <c r="D51" s="47"/>
      <c r="E51" s="48"/>
      <c r="F51" s="47"/>
      <c r="G51" s="49"/>
      <c r="H51" s="56"/>
      <c r="I51" s="50"/>
      <c r="J51" s="50"/>
      <c r="K51" s="51"/>
      <c r="L51" s="194" t="str">
        <f>IF(OR(H51="",I51="",J51="",K51="",ISERROR(DATEVALUE(H51&amp;I51&amp;"年"&amp;J51&amp;"月"&amp;K51&amp;"日"))),"",DATEDIF(DATEVALUE(H51&amp;I51&amp;"年"&amp;J51&amp;"月"&amp;K51&amp;"日"),$D$142,"Y"))</f>
        <v/>
      </c>
      <c r="M51" s="56"/>
      <c r="N51" s="50"/>
      <c r="O51" s="373"/>
      <c r="P51" s="373"/>
      <c r="Q51" s="50"/>
      <c r="R51" s="374"/>
      <c r="S51" s="375"/>
      <c r="T51" s="51"/>
      <c r="U51" s="49"/>
      <c r="V51" s="56"/>
      <c r="W51" s="50"/>
      <c r="X51" s="50"/>
      <c r="Y51" s="50"/>
      <c r="Z51" s="51"/>
      <c r="AA51" s="78"/>
      <c r="AB51" s="50"/>
      <c r="AC51" s="50"/>
      <c r="AD51" s="50"/>
      <c r="AE51" s="51"/>
      <c r="AF51" s="78"/>
      <c r="AG51" s="92"/>
      <c r="AH51" s="93"/>
      <c r="AI51" s="94"/>
      <c r="AJ51" s="92"/>
      <c r="AK51" s="93"/>
      <c r="AL51" s="95"/>
      <c r="AM51" s="96"/>
      <c r="AN51" s="93"/>
      <c r="AO51" s="93"/>
      <c r="AP51" s="93"/>
      <c r="AQ51" s="93"/>
      <c r="AR51" s="93"/>
      <c r="AS51" s="93"/>
      <c r="AT51" s="93"/>
      <c r="AU51" s="95"/>
      <c r="AV51" s="96"/>
      <c r="AW51" s="93"/>
      <c r="AX51" s="94"/>
      <c r="AY51" s="92"/>
      <c r="AZ51" s="93"/>
      <c r="BA51" s="93"/>
      <c r="BB51" s="95"/>
      <c r="BC51" s="96"/>
      <c r="BD51" s="93"/>
      <c r="BE51" s="95"/>
      <c r="BF51" s="100"/>
      <c r="BG51" s="100"/>
      <c r="BH51" s="625"/>
      <c r="BI51" s="626"/>
      <c r="BJ51" s="626"/>
      <c r="BK51" s="626"/>
      <c r="BL51" s="626"/>
      <c r="BM51" s="626"/>
      <c r="BN51" s="627"/>
      <c r="BO51" s="235"/>
      <c r="BP51" s="127"/>
      <c r="BQ51" s="127"/>
      <c r="BR51" s="127"/>
      <c r="BS51" s="127"/>
      <c r="BT51" s="127"/>
      <c r="BU51" s="195" t="str">
        <f>IF(G51="男","M",IF(G51="女","F",""))</f>
        <v/>
      </c>
      <c r="BV51" s="195" t="str">
        <f>IF(OR(H51=0,I51=0,J51=0,K51=0,ISERROR(DATEVALUE(H51&amp;I51&amp;"年"&amp;J51&amp;"月"&amp;K51&amp;"日"))),"",YEAR(DATEVALUE(H51&amp;I51&amp;"年"&amp;J51&amp;"月"&amp;K51&amp;"日"))&amp;"/"&amp;IF(J51&lt;10,"0"&amp;J51,J51)&amp;"/"&amp;IF(K51&lt;10,"0"&amp;K51,K51))</f>
        <v/>
      </c>
      <c r="BW51" s="195" t="str">
        <f>IF(M51="○","1","0")&amp;IF(N51="○","1","0")&amp;IF(O51="○","1","0")&amp;IF(Q51="○","1","0")&amp;IF(R51="○","1","0")&amp;IF(T51="○","1","0")</f>
        <v>000000</v>
      </c>
      <c r="BX51" s="196" t="str">
        <f>IF(ISNA(VLOOKUP(BW51,$C$123:$K$130,8,FALSE)),"",VLOOKUP(BW51,$C$123:$K$130,8,FALSE))</f>
        <v/>
      </c>
      <c r="BY51" s="128"/>
      <c r="BZ51" s="134"/>
      <c r="CA51" s="135"/>
      <c r="CB51" s="226" t="s">
        <v>224</v>
      </c>
      <c r="CC51" s="226"/>
      <c r="CD51" s="226"/>
      <c r="CE51" s="226"/>
      <c r="CF51" s="134" t="s">
        <v>224</v>
      </c>
      <c r="CG51" s="226"/>
      <c r="CH51" s="176" t="s">
        <v>224</v>
      </c>
      <c r="CI51" s="176" t="s">
        <v>224</v>
      </c>
      <c r="CJ51" s="176"/>
      <c r="CK51" s="176"/>
      <c r="CL51" s="176"/>
      <c r="CM51" s="176"/>
      <c r="CN51" s="176"/>
      <c r="CO51" s="176"/>
      <c r="CP51" s="177"/>
      <c r="CQ51" s="176"/>
      <c r="CR51" s="176"/>
      <c r="CS51" s="176" t="s">
        <v>224</v>
      </c>
      <c r="CT51" s="176"/>
      <c r="CU51" s="176"/>
      <c r="CV51" s="176" t="s">
        <v>224</v>
      </c>
      <c r="CW51" s="176"/>
      <c r="CX51" s="176"/>
      <c r="CY51" s="176"/>
      <c r="CZ51" s="178"/>
      <c r="DA51" s="176"/>
      <c r="DB51" s="178"/>
      <c r="DC51" s="179"/>
      <c r="DD51" s="180"/>
      <c r="DE51" s="180"/>
      <c r="DF51" s="179"/>
      <c r="DG51" s="180"/>
      <c r="DH51" s="180"/>
      <c r="DI51" s="176"/>
      <c r="DJ51" s="178"/>
      <c r="DK51" s="176"/>
      <c r="DL51" s="176"/>
      <c r="DM51" s="176"/>
      <c r="DN51" s="176"/>
      <c r="DO51" s="176"/>
      <c r="DP51" s="176"/>
      <c r="DQ51" s="176"/>
      <c r="DR51" s="180"/>
      <c r="DS51" s="176"/>
      <c r="DT51" s="176"/>
      <c r="DU51" s="176"/>
      <c r="DV51" s="176"/>
      <c r="DW51" s="176" t="s">
        <v>224</v>
      </c>
      <c r="DX51" s="180"/>
      <c r="DY51" s="176"/>
      <c r="DZ51" s="176"/>
      <c r="EA51" s="176"/>
      <c r="EB51" s="180"/>
      <c r="EC51" s="176"/>
      <c r="ED51" s="176"/>
      <c r="EE51" s="238"/>
      <c r="EF51" s="176"/>
      <c r="EG51" s="176"/>
      <c r="EH51" s="176"/>
      <c r="EI51" s="176"/>
      <c r="EJ51" s="176"/>
      <c r="EK51" s="176"/>
      <c r="EL51" s="176"/>
      <c r="EM51" s="176"/>
      <c r="EN51" s="176"/>
      <c r="EO51" s="176"/>
      <c r="EP51" s="176"/>
      <c r="EQ51" s="176"/>
      <c r="ER51" s="176" t="s">
        <v>224</v>
      </c>
      <c r="ES51" s="176"/>
      <c r="ET51" s="176"/>
      <c r="EU51" s="181"/>
      <c r="EV51" s="181"/>
      <c r="EW51" s="176"/>
      <c r="EX51" s="176"/>
      <c r="EY51" s="176"/>
      <c r="EZ51" s="176"/>
      <c r="FA51" s="178"/>
      <c r="FB51" s="178"/>
      <c r="FC51" s="178"/>
      <c r="FD51" s="182"/>
    </row>
    <row r="52" spans="1:163" customHeight="1" ht="21" s="74" customFormat="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218"/>
      <c r="BC52" s="71"/>
      <c r="BD52" s="71"/>
      <c r="BE52" s="71"/>
      <c r="BF52" s="71"/>
      <c r="BG52" s="71"/>
      <c r="BH52" s="71"/>
      <c r="BI52" s="71"/>
      <c r="BJ52" s="71"/>
      <c r="BK52" s="71"/>
      <c r="BL52" s="71"/>
      <c r="BM52" s="71"/>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FE52" s="74"/>
      <c r="FF52" s="74"/>
      <c r="FG52" s="74"/>
    </row>
    <row r="53" spans="1:163" customHeight="1" ht="21" hidden="true" s="74" customFormat="1">
      <c r="A53" s="74">
        <v>0</v>
      </c>
      <c r="B53" s="536" t="s">
        <v>225</v>
      </c>
      <c r="C53" s="537"/>
      <c r="D53" s="537"/>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8"/>
      <c r="BJ53" s="219"/>
      <c r="BK53" s="220"/>
      <c r="BL53" s="220"/>
      <c r="BM53" s="220"/>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c r="EO53" s="74"/>
      <c r="EP53" s="74"/>
      <c r="EQ53" s="74"/>
      <c r="ER53" s="74"/>
      <c r="ES53" s="74"/>
      <c r="ET53" s="74"/>
      <c r="EU53" s="74"/>
      <c r="EV53" s="74"/>
      <c r="EW53" s="74"/>
      <c r="EX53" s="74"/>
      <c r="EY53" s="74"/>
      <c r="FE53" s="74"/>
      <c r="FF53" s="74"/>
      <c r="FG53" s="74"/>
    </row>
    <row r="54" spans="1:163" customHeight="1" ht="21" hidden="true" s="74" customFormat="1">
      <c r="A54" s="74">
        <v>1</v>
      </c>
      <c r="B54" s="539"/>
      <c r="C54" s="540"/>
      <c r="D54" s="540"/>
      <c r="E54" s="540"/>
      <c r="F54" s="540"/>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0"/>
      <c r="AN54" s="540"/>
      <c r="AO54" s="540"/>
      <c r="AP54" s="540"/>
      <c r="AQ54" s="540"/>
      <c r="AR54" s="540"/>
      <c r="AS54" s="540"/>
      <c r="AT54" s="540"/>
      <c r="AU54" s="540"/>
      <c r="AV54" s="540"/>
      <c r="AW54" s="540"/>
      <c r="AX54" s="540"/>
      <c r="AY54" s="540"/>
      <c r="AZ54" s="540"/>
      <c r="BA54" s="540"/>
      <c r="BB54" s="540"/>
      <c r="BC54" s="540"/>
      <c r="BD54" s="540"/>
      <c r="BE54" s="540"/>
      <c r="BF54" s="540"/>
      <c r="BG54" s="540"/>
      <c r="BH54" s="540"/>
      <c r="BI54" s="541"/>
      <c r="BJ54" s="219"/>
      <c r="BK54" s="220"/>
      <c r="BL54" s="220"/>
      <c r="BM54" s="220"/>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c r="EO54" s="74"/>
      <c r="EP54" s="74"/>
      <c r="EQ54" s="74"/>
      <c r="ER54" s="74"/>
      <c r="ES54" s="74"/>
      <c r="ET54" s="74"/>
      <c r="EU54" s="74"/>
      <c r="EV54" s="74"/>
      <c r="EW54" s="74"/>
      <c r="EX54" s="74"/>
      <c r="EY54" s="74"/>
      <c r="FE54" s="74"/>
      <c r="FF54" s="74"/>
      <c r="FG54" s="74"/>
    </row>
    <row r="55" spans="1:163" customHeight="1" ht="21" hidden="true" s="74" customFormat="1">
      <c r="A55" s="74">
        <v>2</v>
      </c>
      <c r="B55" s="542"/>
      <c r="C55" s="543"/>
      <c r="D55" s="543"/>
      <c r="E55" s="543"/>
      <c r="F55" s="543"/>
      <c r="G55" s="543"/>
      <c r="H55" s="543"/>
      <c r="I55" s="543"/>
      <c r="J55" s="543"/>
      <c r="K55" s="543"/>
      <c r="L55" s="543"/>
      <c r="M55" s="543"/>
      <c r="N55" s="543"/>
      <c r="O55" s="543"/>
      <c r="P55" s="543"/>
      <c r="Q55" s="543"/>
      <c r="R55" s="543"/>
      <c r="S55" s="543"/>
      <c r="T55" s="543"/>
      <c r="U55" s="543"/>
      <c r="V55" s="543"/>
      <c r="W55" s="543"/>
      <c r="X55" s="543"/>
      <c r="Y55" s="543"/>
      <c r="Z55" s="543"/>
      <c r="AA55" s="543"/>
      <c r="AB55" s="543"/>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543"/>
      <c r="AY55" s="543"/>
      <c r="AZ55" s="543"/>
      <c r="BA55" s="543"/>
      <c r="BB55" s="543"/>
      <c r="BC55" s="543"/>
      <c r="BD55" s="543"/>
      <c r="BE55" s="543"/>
      <c r="BF55" s="543"/>
      <c r="BG55" s="543"/>
      <c r="BH55" s="543"/>
      <c r="BI55" s="544"/>
      <c r="BJ55" s="219"/>
      <c r="BK55" s="220"/>
      <c r="BL55" s="220"/>
      <c r="BM55" s="220"/>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c r="EO55" s="74"/>
      <c r="EP55" s="74"/>
      <c r="EQ55" s="74"/>
      <c r="ER55" s="74"/>
      <c r="ES55" s="74"/>
      <c r="ET55" s="74"/>
      <c r="EU55" s="74"/>
      <c r="EV55" s="74"/>
      <c r="EW55" s="74"/>
      <c r="EX55" s="74"/>
      <c r="EY55" s="74"/>
      <c r="FE55" s="74"/>
      <c r="FF55" s="74"/>
      <c r="FG55" s="74"/>
    </row>
    <row r="56" spans="1:163" customHeight="1" ht="21" hidden="true" s="74" customFormat="1">
      <c r="A56" s="74">
        <v>3</v>
      </c>
      <c r="B56" s="545"/>
      <c r="C56" s="546"/>
      <c r="D56" s="546"/>
      <c r="E56" s="546"/>
      <c r="F56" s="546"/>
      <c r="G56" s="546"/>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7"/>
      <c r="BJ56" s="219"/>
      <c r="BK56" s="220"/>
      <c r="BL56" s="220"/>
      <c r="BM56" s="220"/>
      <c r="BS56" s="74"/>
      <c r="BT56" s="74"/>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c r="EO56" s="74"/>
      <c r="EP56" s="74"/>
      <c r="EQ56" s="74"/>
      <c r="ER56" s="74"/>
      <c r="ES56" s="74"/>
      <c r="ET56" s="74"/>
      <c r="EU56" s="74"/>
      <c r="EV56" s="74"/>
      <c r="EW56" s="74"/>
      <c r="EX56" s="74"/>
      <c r="EY56" s="74"/>
      <c r="FE56" s="74"/>
      <c r="FF56" s="74"/>
      <c r="FG56" s="74"/>
    </row>
    <row r="57" spans="1:163" customHeight="1" ht="21" hidden="true" s="74" customFormat="1">
      <c r="A57" s="74">
        <v>4</v>
      </c>
      <c r="BB57" s="204"/>
      <c r="BS57" s="74"/>
      <c r="BT57" s="74"/>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c r="EO57" s="74"/>
      <c r="EP57" s="74"/>
      <c r="EQ57" s="74"/>
      <c r="ER57" s="74"/>
      <c r="ES57" s="74"/>
      <c r="ET57" s="74"/>
      <c r="EU57" s="74"/>
      <c r="EV57" s="74"/>
      <c r="EW57" s="74"/>
      <c r="EX57" s="74"/>
      <c r="EY57" s="74"/>
      <c r="FE57" s="74"/>
      <c r="FF57" s="74"/>
      <c r="FG57" s="74"/>
    </row>
    <row r="58" spans="1:163" customHeight="1" ht="21" hidden="true" s="74" customFormat="1">
      <c r="A58" s="74">
        <v>5</v>
      </c>
      <c r="B58" s="583" t="s">
        <v>226</v>
      </c>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c r="AX58" s="584"/>
      <c r="AY58" s="584"/>
      <c r="AZ58" s="584"/>
      <c r="BA58" s="584"/>
      <c r="BB58" s="584"/>
      <c r="BC58" s="584"/>
      <c r="BD58" s="584"/>
      <c r="BE58" s="584"/>
      <c r="BF58" s="584"/>
      <c r="BG58" s="584"/>
      <c r="BH58" s="584"/>
      <c r="BI58" s="585"/>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c r="EO58" s="74"/>
      <c r="EP58" s="74"/>
      <c r="EQ58" s="74"/>
      <c r="ER58" s="74"/>
      <c r="ES58" s="74"/>
      <c r="ET58" s="74"/>
      <c r="EU58" s="74"/>
      <c r="EV58" s="74"/>
      <c r="EW58" s="74"/>
      <c r="EX58" s="74"/>
      <c r="EY58" s="74"/>
      <c r="FE58" s="74"/>
      <c r="FF58" s="74"/>
      <c r="FG58" s="74"/>
    </row>
    <row r="59" spans="1:163" customHeight="1" ht="21" hidden="true" s="74" customFormat="1">
      <c r="A59" s="74">
        <v>6</v>
      </c>
      <c r="B59" s="586"/>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7"/>
      <c r="AL59" s="587"/>
      <c r="AM59" s="587"/>
      <c r="AN59" s="587"/>
      <c r="AO59" s="587"/>
      <c r="AP59" s="587"/>
      <c r="AQ59" s="587"/>
      <c r="AR59" s="587"/>
      <c r="AS59" s="587"/>
      <c r="AT59" s="587"/>
      <c r="AU59" s="587"/>
      <c r="AV59" s="587"/>
      <c r="AW59" s="587"/>
      <c r="AX59" s="587"/>
      <c r="AY59" s="587"/>
      <c r="AZ59" s="587"/>
      <c r="BA59" s="587"/>
      <c r="BB59" s="587"/>
      <c r="BC59" s="587"/>
      <c r="BD59" s="587"/>
      <c r="BE59" s="587"/>
      <c r="BF59" s="587"/>
      <c r="BG59" s="587"/>
      <c r="BH59" s="587"/>
      <c r="BI59" s="588"/>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FE59" s="74"/>
      <c r="FF59" s="74"/>
      <c r="FG59" s="74"/>
    </row>
    <row r="60" spans="1:163" customHeight="1" ht="21" hidden="true" s="74" customFormat="1">
      <c r="A60" s="74">
        <v>7</v>
      </c>
      <c r="B60" s="589"/>
      <c r="C60" s="590"/>
      <c r="D60" s="590"/>
      <c r="E60" s="590"/>
      <c r="F60" s="590"/>
      <c r="G60" s="590"/>
      <c r="H60" s="590"/>
      <c r="I60" s="590"/>
      <c r="J60" s="590"/>
      <c r="K60" s="590"/>
      <c r="L60" s="590"/>
      <c r="M60" s="590"/>
      <c r="N60" s="590"/>
      <c r="O60" s="590"/>
      <c r="P60" s="590"/>
      <c r="Q60" s="590"/>
      <c r="R60" s="590"/>
      <c r="S60" s="590"/>
      <c r="T60" s="590"/>
      <c r="U60" s="590"/>
      <c r="V60" s="590"/>
      <c r="W60" s="590"/>
      <c r="X60" s="590"/>
      <c r="Y60" s="590"/>
      <c r="Z60" s="590"/>
      <c r="AA60" s="590"/>
      <c r="AB60" s="590"/>
      <c r="AC60" s="590"/>
      <c r="AD60" s="590"/>
      <c r="AE60" s="590"/>
      <c r="AF60" s="590"/>
      <c r="AG60" s="590"/>
      <c r="AH60" s="590"/>
      <c r="AI60" s="590"/>
      <c r="AJ60" s="590"/>
      <c r="AK60" s="590"/>
      <c r="AL60" s="590"/>
      <c r="AM60" s="590"/>
      <c r="AN60" s="590"/>
      <c r="AO60" s="590"/>
      <c r="AP60" s="590"/>
      <c r="AQ60" s="590"/>
      <c r="AR60" s="590"/>
      <c r="AS60" s="590"/>
      <c r="AT60" s="590"/>
      <c r="AU60" s="590"/>
      <c r="AV60" s="590"/>
      <c r="AW60" s="590"/>
      <c r="AX60" s="590"/>
      <c r="AY60" s="590"/>
      <c r="AZ60" s="590"/>
      <c r="BA60" s="590"/>
      <c r="BB60" s="590"/>
      <c r="BC60" s="590"/>
      <c r="BD60" s="590"/>
      <c r="BE60" s="590"/>
      <c r="BF60" s="590"/>
      <c r="BG60" s="590"/>
      <c r="BH60" s="590"/>
      <c r="BI60" s="591"/>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4"/>
      <c r="EX60" s="74"/>
      <c r="EY60" s="74"/>
      <c r="FE60" s="74"/>
      <c r="FF60" s="74"/>
      <c r="FG60" s="74"/>
    </row>
    <row r="61" spans="1:163" customHeight="1" ht="21" hidden="true" s="74" customFormat="1">
      <c r="A61" s="74">
        <v>8</v>
      </c>
      <c r="B61" s="592"/>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93"/>
      <c r="AK61" s="593"/>
      <c r="AL61" s="593"/>
      <c r="AM61" s="593"/>
      <c r="AN61" s="593"/>
      <c r="AO61" s="593"/>
      <c r="AP61" s="593"/>
      <c r="AQ61" s="593"/>
      <c r="AR61" s="593"/>
      <c r="AS61" s="593"/>
      <c r="AT61" s="593"/>
      <c r="AU61" s="593"/>
      <c r="AV61" s="593"/>
      <c r="AW61" s="593"/>
      <c r="AX61" s="593"/>
      <c r="AY61" s="593"/>
      <c r="AZ61" s="593"/>
      <c r="BA61" s="593"/>
      <c r="BB61" s="593"/>
      <c r="BC61" s="593"/>
      <c r="BD61" s="593"/>
      <c r="BE61" s="593"/>
      <c r="BF61" s="593"/>
      <c r="BG61" s="593"/>
      <c r="BH61" s="593"/>
      <c r="BI61" s="59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c r="EO61" s="74"/>
      <c r="EP61" s="74"/>
      <c r="EQ61" s="74"/>
      <c r="ER61" s="74"/>
      <c r="ES61" s="74"/>
      <c r="ET61" s="74"/>
      <c r="EU61" s="74"/>
      <c r="EV61" s="74"/>
      <c r="EW61" s="74"/>
      <c r="EX61" s="74"/>
      <c r="EY61" s="74"/>
      <c r="FE61" s="74"/>
      <c r="FF61" s="74"/>
      <c r="FG61" s="74"/>
    </row>
    <row r="62" spans="1:163" customHeight="1" ht="21" hidden="true" s="74" customFormat="1">
      <c r="A62" s="74">
        <v>9</v>
      </c>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218"/>
      <c r="BC62" s="71"/>
      <c r="BD62" s="71"/>
      <c r="BE62" s="71"/>
      <c r="BF62" s="71"/>
      <c r="BG62" s="71"/>
      <c r="BH62" s="71"/>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FE62" s="74"/>
      <c r="FF62" s="74"/>
      <c r="FG62" s="74"/>
    </row>
    <row r="63" spans="1:163" customHeight="1" ht="21" hidden="true" s="74" customFormat="1">
      <c r="A63" s="74">
        <v>10</v>
      </c>
      <c r="B63" s="335" t="s">
        <v>227</v>
      </c>
      <c r="C63" s="336"/>
      <c r="D63" s="336"/>
      <c r="E63" s="336"/>
      <c r="F63" s="336"/>
      <c r="G63" s="336"/>
      <c r="H63" s="336"/>
      <c r="I63" s="336"/>
      <c r="J63" s="336"/>
      <c r="K63" s="336"/>
      <c r="L63" s="336"/>
      <c r="M63" s="336"/>
      <c r="N63" s="336"/>
      <c r="O63" s="336"/>
      <c r="P63" s="336"/>
      <c r="Q63" s="336"/>
      <c r="R63" s="336"/>
      <c r="S63" s="336"/>
      <c r="T63" s="336"/>
      <c r="U63" s="336"/>
      <c r="V63" s="337"/>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218"/>
      <c r="BC63" s="71"/>
      <c r="BD63" s="71"/>
      <c r="BE63" s="71"/>
      <c r="BF63" s="71"/>
      <c r="BG63" s="71"/>
      <c r="BH63" s="71"/>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FE63" s="74"/>
      <c r="FF63" s="74"/>
      <c r="FG63" s="74"/>
    </row>
    <row r="64" spans="1:163" customHeight="1" ht="21" hidden="true" s="74" customFormat="1">
      <c r="A64" s="74">
        <v>11</v>
      </c>
      <c r="B64" s="60" t="s">
        <v>228</v>
      </c>
      <c r="C64" s="338" t="s">
        <v>229</v>
      </c>
      <c r="D64" s="339"/>
      <c r="E64" s="340" t="s">
        <v>230</v>
      </c>
      <c r="F64" s="341"/>
      <c r="G64" s="338" t="s">
        <v>231</v>
      </c>
      <c r="H64" s="342"/>
      <c r="I64" s="343"/>
      <c r="J64" s="61" t="s">
        <v>232</v>
      </c>
      <c r="K64" s="344" t="s">
        <v>229</v>
      </c>
      <c r="L64" s="342"/>
      <c r="M64" s="342"/>
      <c r="N64" s="345"/>
      <c r="O64" s="346" t="s">
        <v>230</v>
      </c>
      <c r="P64" s="347"/>
      <c r="Q64" s="347"/>
      <c r="R64" s="348"/>
      <c r="S64" s="344" t="s">
        <v>231</v>
      </c>
      <c r="T64" s="342"/>
      <c r="U64" s="342"/>
      <c r="V64" s="357"/>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218"/>
      <c r="BC64" s="71"/>
      <c r="BD64" s="71"/>
      <c r="BE64" s="71"/>
      <c r="BF64" s="71"/>
      <c r="BG64" s="71"/>
      <c r="BH64" s="71"/>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FE64" s="74"/>
      <c r="FF64" s="74"/>
      <c r="FG64" s="74"/>
    </row>
    <row r="65" spans="1:163" customHeight="1" ht="21" hidden="true" s="74" customFormat="1">
      <c r="A65" s="74">
        <v>12</v>
      </c>
      <c r="B65" s="62" t="s">
        <v>233</v>
      </c>
      <c r="C65" s="358"/>
      <c r="D65" s="359"/>
      <c r="E65" s="360"/>
      <c r="F65" s="361"/>
      <c r="G65" s="358"/>
      <c r="H65" s="362"/>
      <c r="I65" s="363"/>
      <c r="J65" s="63" t="s">
        <v>233</v>
      </c>
      <c r="K65" s="364"/>
      <c r="L65" s="362"/>
      <c r="M65" s="362"/>
      <c r="N65" s="365"/>
      <c r="O65" s="366"/>
      <c r="P65" s="367"/>
      <c r="Q65" s="367"/>
      <c r="R65" s="368"/>
      <c r="S65" s="364"/>
      <c r="T65" s="362"/>
      <c r="U65" s="362"/>
      <c r="V65" s="369"/>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218"/>
      <c r="BC65" s="71"/>
      <c r="BD65" s="71"/>
      <c r="BE65" s="71"/>
      <c r="BF65" s="71"/>
      <c r="BG65" s="71"/>
      <c r="BH65" s="71"/>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FE65" s="74"/>
      <c r="FF65" s="74"/>
      <c r="FG65" s="74"/>
    </row>
    <row r="66" spans="1:163" customHeight="1" ht="21" hidden="true" s="74" customFormat="1">
      <c r="A66" s="74">
        <v>13</v>
      </c>
      <c r="B66" s="64" t="s">
        <v>234</v>
      </c>
      <c r="C66" s="331"/>
      <c r="D66" s="332"/>
      <c r="E66" s="333"/>
      <c r="F66" s="334"/>
      <c r="G66" s="331"/>
      <c r="H66" s="349"/>
      <c r="I66" s="350"/>
      <c r="J66" s="65" t="s">
        <v>234</v>
      </c>
      <c r="K66" s="351"/>
      <c r="L66" s="349"/>
      <c r="M66" s="349"/>
      <c r="N66" s="352"/>
      <c r="O66" s="353"/>
      <c r="P66" s="354"/>
      <c r="Q66" s="354"/>
      <c r="R66" s="355"/>
      <c r="S66" s="351"/>
      <c r="T66" s="349"/>
      <c r="U66" s="349"/>
      <c r="V66" s="356"/>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218"/>
      <c r="BC66" s="71"/>
      <c r="BD66" s="71"/>
      <c r="BE66" s="71"/>
      <c r="BF66" s="71"/>
      <c r="BG66" s="71"/>
      <c r="BH66" s="71"/>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FE66" s="74"/>
      <c r="FF66" s="74"/>
      <c r="FG66" s="74"/>
    </row>
    <row r="67" spans="1:163" customHeight="1" ht="21" hidden="true" s="74" customFormat="1">
      <c r="A67" s="74">
        <v>14</v>
      </c>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218"/>
      <c r="BC67" s="71"/>
      <c r="BD67" s="71"/>
      <c r="BE67" s="71"/>
      <c r="BF67" s="71"/>
      <c r="BG67" s="71"/>
      <c r="BH67" s="71"/>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FE67" s="74"/>
      <c r="FF67" s="74"/>
      <c r="FG67" s="74"/>
    </row>
    <row r="68" spans="1:163" customHeight="1" ht="21" hidden="true" s="74" customFormat="1">
      <c r="A68" s="74">
        <v>15</v>
      </c>
      <c r="B68" s="66" t="s">
        <v>235</v>
      </c>
      <c r="C68" s="67"/>
      <c r="D68" s="68"/>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218"/>
      <c r="BC68" s="71"/>
      <c r="BD68" s="71"/>
      <c r="BE68" s="71"/>
      <c r="BF68" s="71"/>
      <c r="BG68" s="71"/>
      <c r="BH68" s="71"/>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FE68" s="74"/>
      <c r="FF68" s="74"/>
      <c r="FG68" s="74"/>
    </row>
    <row r="69" spans="1:163" customHeight="1" ht="21" hidden="true" s="74" customFormat="1">
      <c r="A69" s="74">
        <v>16</v>
      </c>
      <c r="B69" s="308" t="s">
        <v>224</v>
      </c>
      <c r="C69" s="309"/>
      <c r="D69" s="310"/>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218"/>
      <c r="BC69" s="71"/>
      <c r="BD69" s="71"/>
      <c r="BE69" s="71"/>
      <c r="BF69" s="71"/>
      <c r="BG69" s="71"/>
      <c r="BH69" s="71"/>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c r="EO69" s="74"/>
      <c r="EP69" s="74"/>
      <c r="EQ69" s="74"/>
      <c r="ER69" s="74"/>
      <c r="ES69" s="74"/>
      <c r="ET69" s="74"/>
      <c r="EU69" s="74"/>
      <c r="EV69" s="74"/>
      <c r="EW69" s="74"/>
      <c r="EX69" s="74"/>
      <c r="EY69" s="74"/>
      <c r="FE69" s="74"/>
      <c r="FF69" s="74"/>
      <c r="FG69" s="74"/>
    </row>
    <row r="70" spans="1:163" customHeight="1" ht="21" hidden="true" s="74" customFormat="1">
      <c r="A70" s="74">
        <v>17</v>
      </c>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218"/>
      <c r="BC70" s="71"/>
      <c r="BD70" s="71"/>
      <c r="BE70" s="71"/>
      <c r="BF70" s="71"/>
      <c r="BG70" s="71"/>
      <c r="BH70" s="71"/>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FE70" s="74"/>
      <c r="FF70" s="74"/>
      <c r="FG70" s="74"/>
    </row>
    <row r="71" spans="1:163" customHeight="1" ht="21" hidden="true" s="74" customFormat="1">
      <c r="A71" s="74">
        <v>18</v>
      </c>
      <c r="B71" s="69" t="s">
        <v>236</v>
      </c>
      <c r="C71" s="70"/>
      <c r="D71" s="70"/>
      <c r="E71" s="311"/>
      <c r="F71" s="312"/>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218"/>
      <c r="BC71" s="71"/>
      <c r="BD71" s="71"/>
      <c r="BE71" s="71"/>
      <c r="BF71" s="71"/>
      <c r="BG71" s="71"/>
      <c r="BH71" s="71"/>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c r="EO71" s="74"/>
      <c r="EP71" s="74"/>
      <c r="EQ71" s="74"/>
      <c r="ER71" s="74"/>
      <c r="ES71" s="74"/>
      <c r="ET71" s="74"/>
      <c r="EU71" s="74"/>
      <c r="EV71" s="74"/>
      <c r="EW71" s="74"/>
      <c r="EX71" s="74"/>
      <c r="EY71" s="74"/>
      <c r="FE71" s="74"/>
      <c r="FF71" s="74"/>
      <c r="FG71" s="74"/>
    </row>
    <row r="72" spans="1:163" customHeight="1" ht="21" hidden="true" s="74" customFormat="1">
      <c r="A72" s="74">
        <v>19</v>
      </c>
      <c r="B72" s="313" t="s">
        <v>237</v>
      </c>
      <c r="C72" s="314"/>
      <c r="D72" s="315"/>
      <c r="E72" s="319"/>
      <c r="F72" s="320"/>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218"/>
      <c r="BC72" s="71"/>
      <c r="BD72" s="71"/>
      <c r="BE72" s="71"/>
      <c r="BF72" s="71"/>
      <c r="BG72" s="71"/>
      <c r="BH72" s="71"/>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FE72" s="74"/>
      <c r="FF72" s="74"/>
      <c r="FG72" s="74"/>
    </row>
    <row r="73" spans="1:163" customHeight="1" ht="21" hidden="true" s="74" customFormat="1">
      <c r="A73" s="74">
        <v>20</v>
      </c>
      <c r="B73" s="316"/>
      <c r="C73" s="317"/>
      <c r="D73" s="318"/>
      <c r="E73" s="321"/>
      <c r="F73" s="322"/>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218"/>
      <c r="BC73" s="71"/>
      <c r="BD73" s="71"/>
      <c r="BE73" s="71"/>
      <c r="BF73" s="71"/>
      <c r="BG73" s="71"/>
      <c r="BH73" s="71"/>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c r="EO73" s="74"/>
      <c r="EP73" s="74"/>
      <c r="EQ73" s="74"/>
      <c r="ER73" s="74"/>
      <c r="ES73" s="74"/>
      <c r="ET73" s="74"/>
      <c r="EU73" s="74"/>
      <c r="EV73" s="74"/>
      <c r="EW73" s="74"/>
      <c r="EX73" s="74"/>
      <c r="EY73" s="74"/>
      <c r="FE73" s="74"/>
      <c r="FF73" s="74"/>
      <c r="FG73" s="74"/>
    </row>
    <row r="74" spans="1:163" customHeight="1" ht="21" hidden="true" s="74" customFormat="1">
      <c r="A74" s="74">
        <v>21</v>
      </c>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218"/>
      <c r="BC74" s="71"/>
      <c r="BD74" s="71"/>
      <c r="BE74" s="71"/>
      <c r="BF74" s="71"/>
      <c r="BG74" s="71"/>
      <c r="BH74" s="71"/>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c r="EO74" s="74"/>
      <c r="EP74" s="74"/>
      <c r="EQ74" s="74"/>
      <c r="ER74" s="74"/>
      <c r="ES74" s="74"/>
      <c r="ET74" s="74"/>
      <c r="EU74" s="74"/>
      <c r="EV74" s="74"/>
      <c r="EW74" s="74"/>
      <c r="EX74" s="74"/>
      <c r="EY74" s="74"/>
      <c r="FE74" s="74"/>
      <c r="FF74" s="74"/>
      <c r="FG74" s="74"/>
    </row>
    <row r="75" spans="1:163" customHeight="1" ht="21" hidden="true" s="74" customFormat="1">
      <c r="A75" s="74">
        <v>22</v>
      </c>
      <c r="B75" s="323" t="s">
        <v>238</v>
      </c>
      <c r="C75" s="324"/>
      <c r="D75" s="324"/>
      <c r="E75" s="324"/>
      <c r="F75" s="325"/>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218"/>
      <c r="BC75" s="71"/>
      <c r="BD75" s="71"/>
      <c r="BE75" s="71"/>
      <c r="BF75" s="71"/>
      <c r="BG75" s="71"/>
      <c r="BH75" s="71"/>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c r="EO75" s="74"/>
      <c r="EP75" s="74"/>
      <c r="EQ75" s="74"/>
      <c r="ER75" s="74"/>
      <c r="ES75" s="74"/>
      <c r="ET75" s="74"/>
      <c r="EU75" s="74"/>
      <c r="EV75" s="74"/>
      <c r="EW75" s="74"/>
      <c r="EX75" s="74"/>
      <c r="EY75" s="74"/>
      <c r="FE75" s="74"/>
      <c r="FF75" s="74"/>
      <c r="FG75" s="74"/>
    </row>
    <row r="76" spans="1:163" customHeight="1" ht="21" hidden="true" s="74" customFormat="1">
      <c r="A76" s="74">
        <v>23</v>
      </c>
      <c r="B76" s="326" t="s">
        <v>239</v>
      </c>
      <c r="C76" s="327"/>
      <c r="D76" s="328"/>
      <c r="E76" s="329"/>
      <c r="F76" s="330"/>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218"/>
      <c r="BC76" s="71"/>
      <c r="BD76" s="71"/>
      <c r="BE76" s="71"/>
      <c r="BF76" s="71"/>
      <c r="BG76" s="71"/>
      <c r="BH76" s="71"/>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FE76" s="74"/>
      <c r="FF76" s="74"/>
      <c r="FG76" s="74"/>
    </row>
    <row r="77" spans="1:163" customHeight="1" ht="21" hidden="true" s="74" customFormat="1">
      <c r="A77" s="74">
        <v>24</v>
      </c>
      <c r="B77" s="301" t="s">
        <v>240</v>
      </c>
      <c r="C77" s="293"/>
      <c r="D77" s="302"/>
      <c r="E77" s="303"/>
      <c r="F77" s="304"/>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218"/>
      <c r="BC77" s="71"/>
      <c r="BD77" s="71"/>
      <c r="BE77" s="71"/>
      <c r="BF77" s="71"/>
      <c r="BG77" s="71"/>
      <c r="BH77" s="71"/>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c r="EO77" s="74"/>
      <c r="EP77" s="74"/>
      <c r="EQ77" s="74"/>
      <c r="ER77" s="74"/>
      <c r="ES77" s="74"/>
      <c r="ET77" s="74"/>
      <c r="EU77" s="74"/>
      <c r="EV77" s="74"/>
      <c r="EW77" s="74"/>
      <c r="EX77" s="74"/>
      <c r="EY77" s="74"/>
      <c r="FE77" s="74"/>
      <c r="FF77" s="74"/>
      <c r="FG77" s="74"/>
    </row>
    <row r="78" spans="1:163" customHeight="1" ht="21" hidden="true" s="74" customFormat="1">
      <c r="A78" s="74">
        <v>25</v>
      </c>
      <c r="BB78" s="20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c r="EO78" s="74"/>
      <c r="EP78" s="74"/>
      <c r="EQ78" s="74"/>
      <c r="ER78" s="74"/>
      <c r="ES78" s="74"/>
      <c r="ET78" s="74"/>
      <c r="EU78" s="74"/>
      <c r="EV78" s="74"/>
      <c r="EW78" s="74"/>
      <c r="EX78" s="74"/>
      <c r="EY78" s="74"/>
      <c r="FE78" s="74"/>
      <c r="FF78" s="74"/>
      <c r="FG78" s="74"/>
    </row>
    <row r="79" spans="1:163" customHeight="1" ht="21" hidden="true" s="74" customFormat="1">
      <c r="A79" s="74">
        <v>26</v>
      </c>
      <c r="B79" s="305" t="s">
        <v>241</v>
      </c>
      <c r="C79" s="306"/>
      <c r="D79" s="306"/>
      <c r="E79" s="306"/>
      <c r="F79" s="306"/>
      <c r="G79" s="306"/>
      <c r="H79" s="306"/>
      <c r="I79" s="306"/>
      <c r="J79" s="306"/>
      <c r="K79" s="306"/>
      <c r="L79" s="306"/>
      <c r="M79" s="306"/>
      <c r="N79" s="306"/>
      <c r="O79" s="306"/>
      <c r="P79" s="306"/>
      <c r="Q79" s="307"/>
      <c r="BB79" s="20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c r="EO79" s="74"/>
      <c r="EP79" s="74"/>
      <c r="EQ79" s="74"/>
      <c r="ER79" s="74"/>
      <c r="ES79" s="74"/>
      <c r="ET79" s="74"/>
      <c r="EU79" s="74"/>
      <c r="EV79" s="74"/>
      <c r="EW79" s="74"/>
      <c r="EX79" s="74"/>
      <c r="EY79" s="74"/>
      <c r="FE79" s="74"/>
      <c r="FF79" s="74"/>
      <c r="FG79" s="74"/>
    </row>
    <row r="80" spans="1:163" customHeight="1" ht="21" hidden="true" s="74" customFormat="1">
      <c r="A80" s="74">
        <v>27</v>
      </c>
      <c r="B80" s="277" t="s">
        <v>242</v>
      </c>
      <c r="C80" s="278"/>
      <c r="D80" s="278"/>
      <c r="E80" s="278"/>
      <c r="F80" s="278"/>
      <c r="G80" s="278"/>
      <c r="H80" s="278"/>
      <c r="I80" s="278"/>
      <c r="J80" s="279"/>
      <c r="K80" s="286" t="s">
        <v>243</v>
      </c>
      <c r="L80" s="287"/>
      <c r="M80" s="288"/>
      <c r="N80" s="289"/>
      <c r="O80" s="290"/>
      <c r="P80" s="290"/>
      <c r="Q80" s="291"/>
      <c r="BB80" s="20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4"/>
      <c r="EK80" s="74"/>
      <c r="EL80" s="74"/>
      <c r="EM80" s="74"/>
      <c r="EN80" s="74"/>
      <c r="EO80" s="74"/>
      <c r="EP80" s="74"/>
      <c r="EQ80" s="74"/>
      <c r="ER80" s="74"/>
      <c r="ES80" s="74"/>
      <c r="ET80" s="74"/>
      <c r="EU80" s="74"/>
      <c r="EV80" s="74"/>
      <c r="EW80" s="74"/>
      <c r="EX80" s="74"/>
      <c r="EY80" s="74"/>
      <c r="FE80" s="74"/>
      <c r="FF80" s="74"/>
      <c r="FG80" s="74"/>
    </row>
    <row r="81" spans="1:163" customHeight="1" ht="21" hidden="true" s="74" customFormat="1">
      <c r="A81" s="74">
        <v>28</v>
      </c>
      <c r="B81" s="280"/>
      <c r="C81" s="281"/>
      <c r="D81" s="281"/>
      <c r="E81" s="281"/>
      <c r="F81" s="281"/>
      <c r="G81" s="281"/>
      <c r="H81" s="281"/>
      <c r="I81" s="281"/>
      <c r="J81" s="282"/>
      <c r="K81" s="286" t="s">
        <v>244</v>
      </c>
      <c r="L81" s="287"/>
      <c r="M81" s="288"/>
      <c r="N81" s="289"/>
      <c r="O81" s="290"/>
      <c r="P81" s="290"/>
      <c r="Q81" s="291"/>
      <c r="BB81" s="20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c r="EO81" s="74"/>
      <c r="EP81" s="74"/>
      <c r="EQ81" s="74"/>
      <c r="ER81" s="74"/>
      <c r="ES81" s="74"/>
      <c r="ET81" s="74"/>
      <c r="EU81" s="74"/>
      <c r="EV81" s="74"/>
      <c r="EW81" s="74"/>
      <c r="EX81" s="74"/>
      <c r="EY81" s="74"/>
      <c r="FE81" s="74"/>
      <c r="FF81" s="74"/>
      <c r="FG81" s="74"/>
    </row>
    <row r="82" spans="1:163" customHeight="1" ht="21" hidden="true" s="74" customFormat="1">
      <c r="A82" s="74">
        <v>29</v>
      </c>
      <c r="B82" s="298"/>
      <c r="C82" s="299"/>
      <c r="D82" s="299"/>
      <c r="E82" s="299"/>
      <c r="F82" s="299"/>
      <c r="G82" s="299"/>
      <c r="H82" s="299"/>
      <c r="I82" s="299"/>
      <c r="J82" s="300"/>
      <c r="K82" s="286" t="s">
        <v>245</v>
      </c>
      <c r="L82" s="287"/>
      <c r="M82" s="288"/>
      <c r="N82" s="289"/>
      <c r="O82" s="290"/>
      <c r="P82" s="290"/>
      <c r="Q82" s="291"/>
      <c r="BB82" s="20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4"/>
      <c r="EK82" s="74"/>
      <c r="EL82" s="74"/>
      <c r="EM82" s="74"/>
      <c r="EN82" s="74"/>
      <c r="EO82" s="74"/>
      <c r="EP82" s="74"/>
      <c r="EQ82" s="74"/>
      <c r="ER82" s="74"/>
      <c r="ES82" s="74"/>
      <c r="ET82" s="74"/>
      <c r="EU82" s="74"/>
      <c r="EV82" s="74"/>
      <c r="EW82" s="74"/>
      <c r="EX82" s="74"/>
      <c r="EY82" s="74"/>
      <c r="FE82" s="74"/>
      <c r="FF82" s="74"/>
      <c r="FG82" s="74"/>
    </row>
    <row r="83" spans="1:163" customHeight="1" ht="21" hidden="true" s="74" customFormat="1">
      <c r="A83" s="74">
        <v>30</v>
      </c>
      <c r="B83" s="277" t="s">
        <v>246</v>
      </c>
      <c r="C83" s="278"/>
      <c r="D83" s="278"/>
      <c r="E83" s="278"/>
      <c r="F83" s="278"/>
      <c r="G83" s="278"/>
      <c r="H83" s="278"/>
      <c r="I83" s="278"/>
      <c r="J83" s="279"/>
      <c r="K83" s="286" t="s">
        <v>247</v>
      </c>
      <c r="L83" s="287"/>
      <c r="M83" s="288"/>
      <c r="N83" s="289"/>
      <c r="O83" s="290"/>
      <c r="P83" s="290"/>
      <c r="Q83" s="291"/>
      <c r="BB83" s="20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4"/>
      <c r="DF83" s="74"/>
      <c r="DG83" s="74"/>
      <c r="DH83" s="74"/>
      <c r="DI83" s="74"/>
      <c r="DJ83" s="74"/>
      <c r="DK83" s="74"/>
      <c r="DL83" s="74"/>
      <c r="DM83" s="74"/>
      <c r="DN83" s="74"/>
      <c r="DO83" s="74"/>
      <c r="DP83" s="74"/>
      <c r="DQ83" s="74"/>
      <c r="DR83" s="74"/>
      <c r="DS83" s="74"/>
      <c r="DT83" s="74"/>
      <c r="DU83" s="74"/>
      <c r="DV83" s="74"/>
      <c r="DW83" s="74"/>
      <c r="DX83" s="74"/>
      <c r="DY83" s="74"/>
      <c r="DZ83" s="74"/>
      <c r="EA83" s="74"/>
      <c r="EB83" s="74"/>
      <c r="EC83" s="74"/>
      <c r="ED83" s="74"/>
      <c r="EE83" s="74"/>
      <c r="EF83" s="74"/>
      <c r="EG83" s="74"/>
      <c r="EH83" s="74"/>
      <c r="EI83" s="74"/>
      <c r="EJ83" s="74"/>
      <c r="EK83" s="74"/>
      <c r="EL83" s="74"/>
      <c r="EM83" s="74"/>
      <c r="EN83" s="74"/>
      <c r="EO83" s="74"/>
      <c r="EP83" s="74"/>
      <c r="EQ83" s="74"/>
      <c r="ER83" s="74"/>
      <c r="ES83" s="74"/>
      <c r="ET83" s="74"/>
      <c r="EU83" s="74"/>
      <c r="EV83" s="74"/>
      <c r="EW83" s="74"/>
      <c r="EX83" s="74"/>
      <c r="EY83" s="74"/>
      <c r="FE83" s="74"/>
      <c r="FF83" s="74"/>
      <c r="FG83" s="74"/>
    </row>
    <row r="84" spans="1:163" customHeight="1" ht="21" hidden="true" s="74" customFormat="1">
      <c r="A84" s="74">
        <v>31</v>
      </c>
      <c r="B84" s="280"/>
      <c r="C84" s="281"/>
      <c r="D84" s="281"/>
      <c r="E84" s="281"/>
      <c r="F84" s="281"/>
      <c r="G84" s="281"/>
      <c r="H84" s="281"/>
      <c r="I84" s="281"/>
      <c r="J84" s="282"/>
      <c r="K84" s="286" t="s">
        <v>248</v>
      </c>
      <c r="L84" s="287"/>
      <c r="M84" s="288"/>
      <c r="N84" s="289"/>
      <c r="O84" s="290"/>
      <c r="P84" s="290"/>
      <c r="Q84" s="291"/>
      <c r="BB84" s="204"/>
      <c r="BS84" s="74"/>
      <c r="BT84" s="74"/>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DE84" s="74"/>
      <c r="DF84" s="74"/>
      <c r="DG84" s="74"/>
      <c r="DH84" s="74"/>
      <c r="DI84" s="74"/>
      <c r="DJ84" s="74"/>
      <c r="DK84" s="74"/>
      <c r="DL84" s="74"/>
      <c r="DM84" s="74"/>
      <c r="DN84" s="74"/>
      <c r="DO84" s="74"/>
      <c r="DP84" s="74"/>
      <c r="DQ84" s="74"/>
      <c r="DR84" s="74"/>
      <c r="DS84" s="74"/>
      <c r="DT84" s="74"/>
      <c r="DU84" s="74"/>
      <c r="DV84" s="74"/>
      <c r="DW84" s="74"/>
      <c r="DX84" s="74"/>
      <c r="DY84" s="74"/>
      <c r="DZ84" s="74"/>
      <c r="EA84" s="74"/>
      <c r="EB84" s="74"/>
      <c r="EC84" s="74"/>
      <c r="ED84" s="74"/>
      <c r="EE84" s="74"/>
      <c r="EF84" s="74"/>
      <c r="EG84" s="74"/>
      <c r="EH84" s="74"/>
      <c r="EI84" s="74"/>
      <c r="EJ84" s="74"/>
      <c r="EK84" s="74"/>
      <c r="EL84" s="74"/>
      <c r="EM84" s="74"/>
      <c r="EN84" s="74"/>
      <c r="EO84" s="74"/>
      <c r="EP84" s="74"/>
      <c r="EQ84" s="74"/>
      <c r="ER84" s="74"/>
      <c r="ES84" s="74"/>
      <c r="ET84" s="74"/>
      <c r="EU84" s="74"/>
      <c r="EV84" s="74"/>
      <c r="EW84" s="74"/>
      <c r="EX84" s="74"/>
      <c r="EY84" s="74"/>
      <c r="FE84" s="74"/>
      <c r="FF84" s="74"/>
      <c r="FG84" s="74"/>
    </row>
    <row r="85" spans="1:163" customHeight="1" ht="21" hidden="true" s="74" customFormat="1">
      <c r="A85" s="74">
        <v>32</v>
      </c>
      <c r="B85" s="298"/>
      <c r="C85" s="299"/>
      <c r="D85" s="299"/>
      <c r="E85" s="299"/>
      <c r="F85" s="299"/>
      <c r="G85" s="299"/>
      <c r="H85" s="299"/>
      <c r="I85" s="299"/>
      <c r="J85" s="300"/>
      <c r="K85" s="286" t="s">
        <v>249</v>
      </c>
      <c r="L85" s="287"/>
      <c r="M85" s="288"/>
      <c r="N85" s="289"/>
      <c r="O85" s="290"/>
      <c r="P85" s="290"/>
      <c r="Q85" s="291"/>
      <c r="BB85" s="20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4"/>
      <c r="DF85" s="74"/>
      <c r="DG85" s="74"/>
      <c r="DH85" s="74"/>
      <c r="DI85" s="74"/>
      <c r="DJ85" s="74"/>
      <c r="DK85" s="74"/>
      <c r="DL85" s="74"/>
      <c r="DM85" s="74"/>
      <c r="DN85" s="74"/>
      <c r="DO85" s="74"/>
      <c r="DP85" s="74"/>
      <c r="DQ85" s="74"/>
      <c r="DR85" s="74"/>
      <c r="DS85" s="74"/>
      <c r="DT85" s="74"/>
      <c r="DU85" s="74"/>
      <c r="DV85" s="74"/>
      <c r="DW85" s="74"/>
      <c r="DX85" s="74"/>
      <c r="DY85" s="74"/>
      <c r="DZ85" s="74"/>
      <c r="EA85" s="74"/>
      <c r="EB85" s="74"/>
      <c r="EC85" s="74"/>
      <c r="ED85" s="74"/>
      <c r="EE85" s="74"/>
      <c r="EF85" s="74"/>
      <c r="EG85" s="74"/>
      <c r="EH85" s="74"/>
      <c r="EI85" s="74"/>
      <c r="EJ85" s="74"/>
      <c r="EK85" s="74"/>
      <c r="EL85" s="74"/>
      <c r="EM85" s="74"/>
      <c r="EN85" s="74"/>
      <c r="EO85" s="74"/>
      <c r="EP85" s="74"/>
      <c r="EQ85" s="74"/>
      <c r="ER85" s="74"/>
      <c r="ES85" s="74"/>
      <c r="ET85" s="74"/>
      <c r="EU85" s="74"/>
      <c r="EV85" s="74"/>
      <c r="EW85" s="74"/>
      <c r="EX85" s="74"/>
      <c r="EY85" s="74"/>
      <c r="FE85" s="74"/>
      <c r="FF85" s="74"/>
      <c r="FG85" s="74"/>
    </row>
    <row r="86" spans="1:163" customHeight="1" ht="21" hidden="true" s="74" customFormat="1">
      <c r="A86" s="74">
        <v>33</v>
      </c>
      <c r="B86" s="277" t="s">
        <v>250</v>
      </c>
      <c r="C86" s="278"/>
      <c r="D86" s="278"/>
      <c r="E86" s="278"/>
      <c r="F86" s="278"/>
      <c r="G86" s="278"/>
      <c r="H86" s="278"/>
      <c r="I86" s="278"/>
      <c r="J86" s="279"/>
      <c r="K86" s="286" t="s">
        <v>251</v>
      </c>
      <c r="L86" s="287"/>
      <c r="M86" s="288"/>
      <c r="N86" s="289"/>
      <c r="O86" s="290"/>
      <c r="P86" s="290"/>
      <c r="Q86" s="291"/>
      <c r="BB86" s="20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c r="DH86" s="74"/>
      <c r="DI86" s="74"/>
      <c r="DJ86" s="74"/>
      <c r="DK86" s="74"/>
      <c r="DL86" s="74"/>
      <c r="DM86" s="74"/>
      <c r="DN86" s="74"/>
      <c r="DO86" s="74"/>
      <c r="DP86" s="74"/>
      <c r="DQ86" s="74"/>
      <c r="DR86" s="74"/>
      <c r="DS86" s="74"/>
      <c r="DT86" s="74"/>
      <c r="DU86" s="74"/>
      <c r="DV86" s="74"/>
      <c r="DW86" s="74"/>
      <c r="DX86" s="74"/>
      <c r="DY86" s="74"/>
      <c r="DZ86" s="74"/>
      <c r="EA86" s="74"/>
      <c r="EB86" s="74"/>
      <c r="EC86" s="74"/>
      <c r="ED86" s="74"/>
      <c r="EE86" s="74"/>
      <c r="EF86" s="74"/>
      <c r="EG86" s="74"/>
      <c r="EH86" s="74"/>
      <c r="EI86" s="74"/>
      <c r="EJ86" s="74"/>
      <c r="EK86" s="74"/>
      <c r="EL86" s="74"/>
      <c r="EM86" s="74"/>
      <c r="EN86" s="74"/>
      <c r="EO86" s="74"/>
      <c r="EP86" s="74"/>
      <c r="EQ86" s="74"/>
      <c r="ER86" s="74"/>
      <c r="ES86" s="74"/>
      <c r="ET86" s="74"/>
      <c r="EU86" s="74"/>
      <c r="EV86" s="74"/>
      <c r="EW86" s="74"/>
      <c r="EX86" s="74"/>
      <c r="EY86" s="74"/>
      <c r="FE86" s="74"/>
      <c r="FF86" s="74"/>
      <c r="FG86" s="74"/>
    </row>
    <row r="87" spans="1:163" customHeight="1" ht="21" hidden="true" s="74" customFormat="1">
      <c r="A87" s="74">
        <v>34</v>
      </c>
      <c r="B87" s="280"/>
      <c r="C87" s="281"/>
      <c r="D87" s="281"/>
      <c r="E87" s="281"/>
      <c r="F87" s="281"/>
      <c r="G87" s="281"/>
      <c r="H87" s="281"/>
      <c r="I87" s="281"/>
      <c r="J87" s="282"/>
      <c r="K87" s="286" t="s">
        <v>252</v>
      </c>
      <c r="L87" s="287"/>
      <c r="M87" s="288"/>
      <c r="N87" s="289"/>
      <c r="O87" s="290"/>
      <c r="P87" s="290"/>
      <c r="Q87" s="291"/>
      <c r="BB87" s="20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FE87" s="74"/>
      <c r="FF87" s="74"/>
      <c r="FG87" s="74"/>
    </row>
    <row r="88" spans="1:163" customHeight="1" ht="21" hidden="true" s="74" customFormat="1">
      <c r="A88" s="74">
        <v>35</v>
      </c>
      <c r="B88" s="298"/>
      <c r="C88" s="299"/>
      <c r="D88" s="299"/>
      <c r="E88" s="299"/>
      <c r="F88" s="299"/>
      <c r="G88" s="299"/>
      <c r="H88" s="299"/>
      <c r="I88" s="299"/>
      <c r="J88" s="300"/>
      <c r="K88" s="286" t="s">
        <v>253</v>
      </c>
      <c r="L88" s="287"/>
      <c r="M88" s="288"/>
      <c r="N88" s="289"/>
      <c r="O88" s="290"/>
      <c r="P88" s="290"/>
      <c r="Q88" s="291"/>
      <c r="BB88" s="20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c r="DV88" s="74"/>
      <c r="DW88" s="74"/>
      <c r="DX88" s="74"/>
      <c r="DY88" s="74"/>
      <c r="DZ88" s="74"/>
      <c r="EA88" s="74"/>
      <c r="EB88" s="74"/>
      <c r="EC88" s="74"/>
      <c r="ED88" s="74"/>
      <c r="EE88" s="74"/>
      <c r="EF88" s="74"/>
      <c r="EG88" s="74"/>
      <c r="EH88" s="74"/>
      <c r="EI88" s="74"/>
      <c r="EJ88" s="74"/>
      <c r="EK88" s="74"/>
      <c r="EL88" s="74"/>
      <c r="EM88" s="74"/>
      <c r="EN88" s="74"/>
      <c r="EO88" s="74"/>
      <c r="EP88" s="74"/>
      <c r="EQ88" s="74"/>
      <c r="ER88" s="74"/>
      <c r="ES88" s="74"/>
      <c r="ET88" s="74"/>
      <c r="EU88" s="74"/>
      <c r="EV88" s="74"/>
      <c r="EW88" s="74"/>
      <c r="EX88" s="74"/>
      <c r="EY88" s="74"/>
      <c r="FE88" s="74"/>
      <c r="FF88" s="74"/>
      <c r="FG88" s="74"/>
    </row>
    <row r="89" spans="1:163" customHeight="1" ht="21" hidden="true" s="74" customFormat="1">
      <c r="A89" s="74">
        <v>36</v>
      </c>
      <c r="B89" s="277" t="s">
        <v>254</v>
      </c>
      <c r="C89" s="278"/>
      <c r="D89" s="278"/>
      <c r="E89" s="278"/>
      <c r="F89" s="278"/>
      <c r="G89" s="278"/>
      <c r="H89" s="278"/>
      <c r="I89" s="278"/>
      <c r="J89" s="279"/>
      <c r="K89" s="286" t="s">
        <v>255</v>
      </c>
      <c r="L89" s="287"/>
      <c r="M89" s="288"/>
      <c r="N89" s="289"/>
      <c r="O89" s="290"/>
      <c r="P89" s="290"/>
      <c r="Q89" s="291"/>
      <c r="BB89" s="20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4"/>
      <c r="DL89" s="74"/>
      <c r="DM89" s="74"/>
      <c r="DN89" s="74"/>
      <c r="DO89" s="74"/>
      <c r="DP89" s="74"/>
      <c r="DQ89" s="74"/>
      <c r="DR89" s="74"/>
      <c r="DS89" s="74"/>
      <c r="DT89" s="74"/>
      <c r="DU89" s="74"/>
      <c r="DV89" s="74"/>
      <c r="DW89" s="74"/>
      <c r="DX89" s="74"/>
      <c r="DY89" s="74"/>
      <c r="DZ89" s="74"/>
      <c r="EA89" s="74"/>
      <c r="EB89" s="74"/>
      <c r="EC89" s="74"/>
      <c r="ED89" s="74"/>
      <c r="EE89" s="74"/>
      <c r="EF89" s="74"/>
      <c r="EG89" s="74"/>
      <c r="EH89" s="74"/>
      <c r="EI89" s="74"/>
      <c r="EJ89" s="74"/>
      <c r="EK89" s="74"/>
      <c r="EL89" s="74"/>
      <c r="EM89" s="74"/>
      <c r="EN89" s="74"/>
      <c r="EO89" s="74"/>
      <c r="EP89" s="74"/>
      <c r="EQ89" s="74"/>
      <c r="ER89" s="74"/>
      <c r="ES89" s="74"/>
      <c r="ET89" s="74"/>
      <c r="EU89" s="74"/>
      <c r="EV89" s="74"/>
      <c r="EW89" s="74"/>
      <c r="EX89" s="74"/>
      <c r="EY89" s="74"/>
      <c r="FE89" s="74"/>
      <c r="FF89" s="74"/>
      <c r="FG89" s="74"/>
    </row>
    <row r="90" spans="1:163" customHeight="1" ht="21" hidden="true" s="74" customFormat="1">
      <c r="A90" s="74">
        <v>37</v>
      </c>
      <c r="B90" s="280"/>
      <c r="C90" s="281"/>
      <c r="D90" s="281"/>
      <c r="E90" s="281"/>
      <c r="F90" s="281"/>
      <c r="G90" s="281"/>
      <c r="H90" s="281"/>
      <c r="I90" s="281"/>
      <c r="J90" s="282"/>
      <c r="K90" s="286" t="s">
        <v>256</v>
      </c>
      <c r="L90" s="287"/>
      <c r="M90" s="288"/>
      <c r="N90" s="289"/>
      <c r="O90" s="290"/>
      <c r="P90" s="290"/>
      <c r="Q90" s="291"/>
      <c r="BB90" s="20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c r="DV90" s="74"/>
      <c r="DW90" s="74"/>
      <c r="DX90" s="74"/>
      <c r="DY90" s="74"/>
      <c r="DZ90" s="74"/>
      <c r="EA90" s="74"/>
      <c r="EB90" s="74"/>
      <c r="EC90" s="74"/>
      <c r="ED90" s="74"/>
      <c r="EE90" s="74"/>
      <c r="EF90" s="74"/>
      <c r="EG90" s="74"/>
      <c r="EH90" s="74"/>
      <c r="EI90" s="74"/>
      <c r="EJ90" s="74"/>
      <c r="EK90" s="74"/>
      <c r="EL90" s="74"/>
      <c r="EM90" s="74"/>
      <c r="EN90" s="74"/>
      <c r="EO90" s="74"/>
      <c r="EP90" s="74"/>
      <c r="EQ90" s="74"/>
      <c r="ER90" s="74"/>
      <c r="ES90" s="74"/>
      <c r="ET90" s="74"/>
      <c r="EU90" s="74"/>
      <c r="EV90" s="74"/>
      <c r="EW90" s="74"/>
      <c r="EX90" s="74"/>
      <c r="EY90" s="74"/>
      <c r="FE90" s="74"/>
      <c r="FF90" s="74"/>
      <c r="FG90" s="74"/>
    </row>
    <row r="91" spans="1:163" customHeight="1" ht="21" hidden="true" s="74" customFormat="1">
      <c r="A91" s="74">
        <v>38</v>
      </c>
      <c r="B91" s="283"/>
      <c r="C91" s="284"/>
      <c r="D91" s="284"/>
      <c r="E91" s="284"/>
      <c r="F91" s="284"/>
      <c r="G91" s="284"/>
      <c r="H91" s="284"/>
      <c r="I91" s="284"/>
      <c r="J91" s="285"/>
      <c r="K91" s="292" t="s">
        <v>257</v>
      </c>
      <c r="L91" s="293"/>
      <c r="M91" s="294"/>
      <c r="N91" s="295"/>
      <c r="O91" s="296"/>
      <c r="P91" s="296"/>
      <c r="Q91" s="297"/>
      <c r="BB91" s="20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4"/>
      <c r="EX91" s="74"/>
      <c r="EY91" s="74"/>
      <c r="FE91" s="74"/>
      <c r="FF91" s="74"/>
      <c r="FG91" s="74"/>
    </row>
    <row r="92" spans="1:163" customHeight="1" ht="21" hidden="true" s="74" customFormat="1">
      <c r="A92" s="74">
        <v>39</v>
      </c>
      <c r="BB92" s="20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c r="EJ92" s="74"/>
      <c r="EK92" s="74"/>
      <c r="EL92" s="74"/>
      <c r="EM92" s="74"/>
      <c r="EN92" s="74"/>
      <c r="EO92" s="74"/>
      <c r="EP92" s="74"/>
      <c r="EQ92" s="74"/>
      <c r="ER92" s="74"/>
      <c r="ES92" s="74"/>
      <c r="ET92" s="74"/>
      <c r="EU92" s="74"/>
      <c r="EV92" s="74"/>
      <c r="EW92" s="74"/>
      <c r="EX92" s="74"/>
      <c r="EY92" s="74"/>
      <c r="FE92" s="74"/>
      <c r="FF92" s="74"/>
      <c r="FG92" s="74"/>
    </row>
    <row r="93" spans="1:163" customHeight="1" ht="28.5" hidden="true" s="74" customFormat="1">
      <c r="A93" s="74">
        <v>40</v>
      </c>
      <c r="B93" s="622" t="s">
        <v>258</v>
      </c>
      <c r="C93" s="623"/>
      <c r="D93" s="623"/>
      <c r="E93" s="624"/>
      <c r="BB93" s="20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c r="DV93" s="74"/>
      <c r="DW93" s="74"/>
      <c r="DX93" s="74"/>
      <c r="DY93" s="74"/>
      <c r="DZ93" s="74"/>
      <c r="EA93" s="74"/>
      <c r="EB93" s="74"/>
      <c r="EC93" s="74"/>
      <c r="ED93" s="74"/>
      <c r="EE93" s="74"/>
      <c r="EF93" s="74"/>
      <c r="EG93" s="74"/>
      <c r="EH93" s="74"/>
      <c r="EI93" s="74"/>
      <c r="EJ93" s="74"/>
      <c r="EK93" s="74"/>
      <c r="EL93" s="74"/>
      <c r="EM93" s="74"/>
      <c r="EN93" s="74"/>
      <c r="EO93" s="74"/>
      <c r="EP93" s="74"/>
      <c r="EQ93" s="74"/>
      <c r="ER93" s="74"/>
      <c r="ES93" s="74"/>
      <c r="ET93" s="74"/>
      <c r="EU93" s="74"/>
      <c r="EV93" s="74"/>
      <c r="EW93" s="74"/>
      <c r="EX93" s="74"/>
      <c r="EY93" s="74"/>
      <c r="FE93" s="74"/>
      <c r="FF93" s="74"/>
      <c r="FG93" s="74"/>
    </row>
    <row r="94" spans="1:163" customHeight="1" ht="24.75" hidden="true" s="74" customFormat="1">
      <c r="A94" s="74">
        <v>41</v>
      </c>
      <c r="B94" s="244"/>
      <c r="C94" s="245"/>
      <c r="D94" s="245"/>
      <c r="E94" s="246"/>
      <c r="BB94" s="20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4"/>
      <c r="DK94" s="74"/>
      <c r="DL94" s="74"/>
      <c r="DM94" s="74"/>
      <c r="DN94" s="74"/>
      <c r="DO94" s="74"/>
      <c r="DP94" s="74"/>
      <c r="DQ94" s="74"/>
      <c r="DR94" s="74"/>
      <c r="DS94" s="74"/>
      <c r="DT94" s="74"/>
      <c r="DU94" s="74"/>
      <c r="DV94" s="74"/>
      <c r="DW94" s="74"/>
      <c r="DX94" s="74"/>
      <c r="DY94" s="74"/>
      <c r="DZ94" s="74"/>
      <c r="EA94" s="74"/>
      <c r="EB94" s="74"/>
      <c r="EC94" s="74"/>
      <c r="ED94" s="74"/>
      <c r="EE94" s="74"/>
      <c r="EF94" s="74"/>
      <c r="EG94" s="74"/>
      <c r="EH94" s="74"/>
      <c r="EI94" s="74"/>
      <c r="EJ94" s="74"/>
      <c r="EK94" s="74"/>
      <c r="EL94" s="74"/>
      <c r="EM94" s="74"/>
      <c r="EN94" s="74"/>
      <c r="EO94" s="74"/>
      <c r="EP94" s="74"/>
      <c r="EQ94" s="74"/>
      <c r="ER94" s="74"/>
      <c r="ES94" s="74"/>
      <c r="ET94" s="74"/>
      <c r="EU94" s="74"/>
      <c r="EV94" s="74"/>
      <c r="EW94" s="74"/>
      <c r="EX94" s="74"/>
      <c r="EY94" s="74"/>
      <c r="FE94" s="74"/>
      <c r="FF94" s="74"/>
      <c r="FG94" s="74"/>
    </row>
    <row r="95" spans="1:163" customHeight="1" ht="21" hidden="true" s="74" customFormat="1">
      <c r="A95" s="74">
        <v>42</v>
      </c>
      <c r="BB95" s="20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FE95" s="74"/>
      <c r="FF95" s="74"/>
      <c r="FG95" s="74"/>
    </row>
    <row r="96" spans="1:163" customHeight="1" ht="21" hidden="true" s="74" customFormat="1">
      <c r="A96" s="74">
        <v>43</v>
      </c>
      <c r="B96" s="187" t="s">
        <v>259</v>
      </c>
      <c r="C96" s="183"/>
      <c r="D96" s="183"/>
      <c r="E96" s="628"/>
      <c r="F96" s="629"/>
      <c r="G96" s="629"/>
      <c r="H96" s="629"/>
      <c r="I96" s="629"/>
      <c r="J96" s="629"/>
      <c r="K96" s="629"/>
      <c r="L96" s="629"/>
      <c r="M96" s="629"/>
      <c r="N96" s="629"/>
      <c r="O96" s="629"/>
      <c r="P96" s="629"/>
      <c r="Q96" s="629"/>
      <c r="R96" s="629"/>
      <c r="S96" s="629"/>
      <c r="T96" s="630"/>
      <c r="BB96" s="20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c r="DH96" s="74"/>
      <c r="DI96" s="74"/>
      <c r="DJ96" s="74"/>
      <c r="DK96" s="74"/>
      <c r="DL96" s="74"/>
      <c r="DM96" s="74"/>
      <c r="DN96" s="74"/>
      <c r="DO96" s="74"/>
      <c r="DP96" s="74"/>
      <c r="DQ96" s="74"/>
      <c r="DR96" s="74"/>
      <c r="DS96" s="74"/>
      <c r="DT96" s="74"/>
      <c r="DU96" s="74"/>
      <c r="DV96" s="74"/>
      <c r="DW96" s="74"/>
      <c r="DX96" s="74"/>
      <c r="DY96" s="74"/>
      <c r="DZ96" s="74"/>
      <c r="EA96" s="74"/>
      <c r="EB96" s="74"/>
      <c r="EC96" s="74"/>
      <c r="ED96" s="74"/>
      <c r="EE96" s="74"/>
      <c r="EF96" s="74"/>
      <c r="EG96" s="74"/>
      <c r="EH96" s="74"/>
      <c r="EI96" s="74"/>
      <c r="EJ96" s="74"/>
      <c r="EK96" s="74"/>
      <c r="EL96" s="74"/>
      <c r="EM96" s="74"/>
      <c r="EN96" s="74"/>
      <c r="EO96" s="74"/>
      <c r="EP96" s="74"/>
      <c r="EQ96" s="74"/>
      <c r="ER96" s="74"/>
      <c r="ES96" s="74"/>
      <c r="ET96" s="74"/>
      <c r="EU96" s="74"/>
      <c r="EV96" s="74"/>
      <c r="EW96" s="74"/>
      <c r="EX96" s="74"/>
      <c r="EY96" s="74"/>
      <c r="FE96" s="74"/>
      <c r="FF96" s="74"/>
      <c r="FG96" s="74"/>
    </row>
    <row r="97" spans="1:163" customHeight="1" ht="21" hidden="true" s="74" customFormat="1">
      <c r="A97" s="74">
        <v>44</v>
      </c>
      <c r="B97" s="253" t="s">
        <v>260</v>
      </c>
      <c r="C97" s="254"/>
      <c r="D97" s="255"/>
      <c r="E97" s="259"/>
      <c r="F97" s="260"/>
      <c r="G97" s="260"/>
      <c r="H97" s="260"/>
      <c r="I97" s="260"/>
      <c r="J97" s="260"/>
      <c r="K97" s="260"/>
      <c r="L97" s="260"/>
      <c r="M97" s="260"/>
      <c r="N97" s="260"/>
      <c r="O97" s="260"/>
      <c r="P97" s="260"/>
      <c r="Q97" s="260"/>
      <c r="R97" s="260"/>
      <c r="S97" s="260"/>
      <c r="T97" s="261"/>
      <c r="BB97" s="20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FE97" s="74"/>
      <c r="FF97" s="74"/>
      <c r="FG97" s="74"/>
    </row>
    <row r="98" spans="1:163" customHeight="1" ht="21" hidden="true" s="74" customFormat="1">
      <c r="A98" s="74">
        <v>45</v>
      </c>
      <c r="B98" s="256"/>
      <c r="C98" s="257"/>
      <c r="D98" s="258"/>
      <c r="E98" s="262"/>
      <c r="F98" s="263"/>
      <c r="G98" s="263"/>
      <c r="H98" s="263"/>
      <c r="I98" s="263"/>
      <c r="J98" s="263"/>
      <c r="K98" s="263"/>
      <c r="L98" s="263"/>
      <c r="M98" s="263"/>
      <c r="N98" s="263"/>
      <c r="O98" s="263"/>
      <c r="P98" s="263"/>
      <c r="Q98" s="263"/>
      <c r="R98" s="263"/>
      <c r="S98" s="263"/>
      <c r="T98" s="264"/>
      <c r="BB98" s="20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FE98" s="74"/>
      <c r="FF98" s="74"/>
      <c r="FG98" s="74"/>
    </row>
    <row r="99" spans="1:163" customHeight="1" ht="21" hidden="true" s="74" customFormat="1">
      <c r="A99" s="74">
        <v>46</v>
      </c>
      <c r="BB99" s="20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c r="DH99" s="74"/>
      <c r="DI99" s="74"/>
      <c r="DJ99" s="74"/>
      <c r="DK99" s="74"/>
      <c r="DL99" s="74"/>
      <c r="DM99" s="74"/>
      <c r="DN99" s="74"/>
      <c r="DO99" s="74"/>
      <c r="DP99" s="74"/>
      <c r="DQ99" s="74"/>
      <c r="DR99" s="74"/>
      <c r="DS99" s="74"/>
      <c r="DT99" s="74"/>
      <c r="DU99" s="74"/>
      <c r="DV99" s="74"/>
      <c r="DW99" s="74"/>
      <c r="DX99" s="74"/>
      <c r="DY99" s="74"/>
      <c r="DZ99" s="74"/>
      <c r="EA99" s="74"/>
      <c r="EB99" s="74"/>
      <c r="EC99" s="74"/>
      <c r="ED99" s="74"/>
      <c r="EE99" s="74"/>
      <c r="EF99" s="74"/>
      <c r="EG99" s="74"/>
      <c r="EH99" s="74"/>
      <c r="EI99" s="74"/>
      <c r="EJ99" s="74"/>
      <c r="EK99" s="74"/>
      <c r="EL99" s="74"/>
      <c r="EM99" s="74"/>
      <c r="EN99" s="74"/>
      <c r="EO99" s="74"/>
      <c r="EP99" s="74"/>
      <c r="EQ99" s="74"/>
      <c r="ER99" s="74"/>
      <c r="ES99" s="74"/>
      <c r="ET99" s="74"/>
      <c r="EU99" s="74"/>
      <c r="EV99" s="74"/>
      <c r="EW99" s="74"/>
      <c r="EX99" s="74"/>
      <c r="EY99" s="74"/>
      <c r="FE99" s="74"/>
      <c r="FF99" s="74"/>
      <c r="FG99" s="74"/>
    </row>
    <row r="100" spans="1:163" customHeight="1" ht="21" hidden="true" s="74" customFormat="1">
      <c r="A100" s="74">
        <v>47</v>
      </c>
      <c r="B100" s="66" t="s">
        <v>261</v>
      </c>
      <c r="C100" s="72"/>
      <c r="D100" s="73"/>
      <c r="BB100" s="20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74"/>
      <c r="EG100" s="74"/>
      <c r="EH100" s="74"/>
      <c r="EI100" s="74"/>
      <c r="EJ100" s="74"/>
      <c r="EK100" s="74"/>
      <c r="EL100" s="74"/>
      <c r="EM100" s="74"/>
      <c r="EN100" s="74"/>
      <c r="EO100" s="74"/>
      <c r="EP100" s="74"/>
      <c r="EQ100" s="74"/>
      <c r="ER100" s="74"/>
      <c r="ES100" s="74"/>
      <c r="ET100" s="74"/>
      <c r="EU100" s="74"/>
      <c r="EV100" s="74"/>
      <c r="EW100" s="74"/>
      <c r="EX100" s="74"/>
      <c r="EY100" s="74"/>
      <c r="FE100" s="74"/>
      <c r="FF100" s="74"/>
      <c r="FG100" s="74"/>
    </row>
    <row r="101" spans="1:163" customHeight="1" ht="24.75" hidden="true" s="74" customFormat="1">
      <c r="A101" s="74">
        <v>48</v>
      </c>
      <c r="B101" s="265"/>
      <c r="C101" s="266"/>
      <c r="D101" s="267"/>
      <c r="BB101" s="20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c r="EA101" s="74"/>
      <c r="EB101" s="74"/>
      <c r="EC101" s="74"/>
      <c r="ED101" s="74"/>
      <c r="EE101" s="74"/>
      <c r="EF101" s="74"/>
      <c r="EG101" s="74"/>
      <c r="EH101" s="74"/>
      <c r="EI101" s="74"/>
      <c r="EJ101" s="74"/>
      <c r="EK101" s="74"/>
      <c r="EL101" s="74"/>
      <c r="EM101" s="74"/>
      <c r="EN101" s="74"/>
      <c r="EO101" s="74"/>
      <c r="EP101" s="74"/>
      <c r="EQ101" s="74"/>
      <c r="ER101" s="74"/>
      <c r="ES101" s="74"/>
      <c r="ET101" s="74"/>
      <c r="EU101" s="74"/>
      <c r="EV101" s="74"/>
      <c r="EW101" s="74"/>
      <c r="EX101" s="74"/>
      <c r="EY101" s="74"/>
      <c r="FE101" s="74"/>
      <c r="FF101" s="74"/>
      <c r="FG101" s="74"/>
    </row>
    <row r="102" spans="1:163" customHeight="1" ht="21" hidden="true" s="74" customFormat="1">
      <c r="A102" s="74">
        <v>49</v>
      </c>
      <c r="BB102" s="20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c r="EO102" s="74"/>
      <c r="EP102" s="74"/>
      <c r="EQ102" s="74"/>
      <c r="ER102" s="74"/>
      <c r="ES102" s="74"/>
      <c r="ET102" s="74"/>
      <c r="EU102" s="74"/>
      <c r="EV102" s="74"/>
      <c r="EW102" s="74"/>
      <c r="EX102" s="74"/>
      <c r="EY102" s="74"/>
      <c r="FE102" s="74"/>
      <c r="FF102" s="74"/>
      <c r="FG102" s="74"/>
    </row>
    <row r="103" spans="1:163" customHeight="1" ht="33" hidden="true" s="74" customFormat="1">
      <c r="A103" s="74">
        <v>50</v>
      </c>
      <c r="B103" s="268" t="s">
        <v>262</v>
      </c>
      <c r="C103" s="269"/>
      <c r="D103" s="270"/>
      <c r="E103" s="271" t="s">
        <v>263</v>
      </c>
      <c r="F103" s="272"/>
      <c r="G103" s="273"/>
      <c r="H103" s="271" t="s">
        <v>264</v>
      </c>
      <c r="I103" s="272"/>
      <c r="J103" s="272"/>
      <c r="K103" s="273"/>
      <c r="L103" s="271" t="s">
        <v>265</v>
      </c>
      <c r="M103" s="272"/>
      <c r="N103" s="272"/>
      <c r="O103" s="273"/>
      <c r="P103" s="271" t="s">
        <v>266</v>
      </c>
      <c r="Q103" s="272"/>
      <c r="R103" s="272"/>
      <c r="S103" s="272"/>
      <c r="T103" s="273"/>
      <c r="BB103" s="20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74"/>
      <c r="DT103" s="74"/>
      <c r="DU103" s="74"/>
      <c r="DV103" s="74"/>
      <c r="DW103" s="74"/>
      <c r="DX103" s="74"/>
      <c r="DY103" s="74"/>
      <c r="DZ103" s="74"/>
      <c r="EA103" s="74"/>
      <c r="EB103" s="74"/>
      <c r="EC103" s="74"/>
      <c r="ED103" s="74"/>
      <c r="EE103" s="74"/>
      <c r="EF103" s="74"/>
      <c r="EG103" s="74"/>
      <c r="EH103" s="74"/>
      <c r="EI103" s="74"/>
      <c r="EJ103" s="74"/>
      <c r="EK103" s="74"/>
      <c r="EL103" s="74"/>
      <c r="EM103" s="74"/>
      <c r="EN103" s="74"/>
      <c r="EO103" s="74"/>
      <c r="EP103" s="74"/>
      <c r="EQ103" s="74"/>
      <c r="ER103" s="74"/>
      <c r="ES103" s="74"/>
      <c r="ET103" s="74"/>
      <c r="EU103" s="74"/>
      <c r="EV103" s="74"/>
      <c r="EW103" s="74"/>
      <c r="EX103" s="74"/>
      <c r="EY103" s="74"/>
      <c r="FE103" s="74"/>
      <c r="FF103" s="74"/>
      <c r="FG103" s="74"/>
    </row>
    <row r="104" spans="1:163" customHeight="1" ht="24.75" hidden="true" s="74" customFormat="1">
      <c r="A104" s="74">
        <v>51</v>
      </c>
      <c r="B104" s="247" t="s">
        <v>224</v>
      </c>
      <c r="C104" s="248"/>
      <c r="D104" s="249"/>
      <c r="E104" s="247" t="s">
        <v>224</v>
      </c>
      <c r="F104" s="248"/>
      <c r="G104" s="249"/>
      <c r="H104" s="250" t="s">
        <v>224</v>
      </c>
      <c r="I104" s="251"/>
      <c r="J104" s="251"/>
      <c r="K104" s="252"/>
      <c r="L104" s="250" t="s">
        <v>224</v>
      </c>
      <c r="M104" s="251"/>
      <c r="N104" s="251"/>
      <c r="O104" s="252"/>
      <c r="P104" s="250" t="s">
        <v>224</v>
      </c>
      <c r="Q104" s="251"/>
      <c r="R104" s="251"/>
      <c r="S104" s="251"/>
      <c r="T104" s="252"/>
      <c r="BB104" s="20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4"/>
      <c r="DF104" s="74"/>
      <c r="DG104" s="74"/>
      <c r="DH104" s="74"/>
      <c r="DI104" s="74"/>
      <c r="DJ104" s="74"/>
      <c r="DK104" s="74"/>
      <c r="DL104" s="74"/>
      <c r="DM104" s="74"/>
      <c r="DN104" s="74"/>
      <c r="DO104" s="74"/>
      <c r="DP104" s="74"/>
      <c r="DQ104" s="74"/>
      <c r="DR104" s="74"/>
      <c r="DS104" s="74"/>
      <c r="DT104" s="74"/>
      <c r="DU104" s="74"/>
      <c r="DV104" s="74"/>
      <c r="DW104" s="74"/>
      <c r="DX104" s="74"/>
      <c r="DY104" s="74"/>
      <c r="DZ104" s="74"/>
      <c r="EA104" s="74"/>
      <c r="EB104" s="74"/>
      <c r="EC104" s="74"/>
      <c r="ED104" s="74"/>
      <c r="EE104" s="74"/>
      <c r="EF104" s="74"/>
      <c r="EG104" s="74"/>
      <c r="EH104" s="74"/>
      <c r="EI104" s="74"/>
      <c r="EJ104" s="74"/>
      <c r="EK104" s="74"/>
      <c r="EL104" s="74"/>
      <c r="EM104" s="74"/>
      <c r="EN104" s="74"/>
      <c r="EO104" s="74"/>
      <c r="EP104" s="74"/>
      <c r="EQ104" s="74"/>
      <c r="ER104" s="74"/>
      <c r="ES104" s="74"/>
      <c r="ET104" s="74"/>
      <c r="EU104" s="74"/>
      <c r="EV104" s="74"/>
      <c r="EW104" s="74"/>
      <c r="EX104" s="74"/>
      <c r="EY104" s="74"/>
      <c r="FE104" s="74"/>
      <c r="FF104" s="74"/>
      <c r="FG104" s="74"/>
    </row>
    <row r="105" spans="1:163" customHeight="1" ht="21" hidden="true" s="74" customFormat="1">
      <c r="A105" s="74">
        <v>52</v>
      </c>
      <c r="BB105" s="20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4"/>
      <c r="EJ105" s="74"/>
      <c r="EK105" s="74"/>
      <c r="EL105" s="74"/>
      <c r="EM105" s="74"/>
      <c r="EN105" s="74"/>
      <c r="EO105" s="74"/>
      <c r="EP105" s="74"/>
      <c r="EQ105" s="74"/>
      <c r="ER105" s="74"/>
      <c r="ES105" s="74"/>
      <c r="ET105" s="74"/>
      <c r="EU105" s="74"/>
      <c r="EV105" s="74"/>
      <c r="EW105" s="74"/>
      <c r="EX105" s="74"/>
      <c r="EY105" s="74"/>
      <c r="FE105" s="74"/>
      <c r="FF105" s="74"/>
      <c r="FG105" s="74"/>
    </row>
    <row r="106" spans="1:163" customHeight="1" ht="21" hidden="true" s="74" customFormat="1">
      <c r="A106" s="74">
        <v>53</v>
      </c>
      <c r="B106" s="595" t="s">
        <v>267</v>
      </c>
      <c r="C106" s="596"/>
      <c r="D106" s="596"/>
      <c r="E106" s="596"/>
      <c r="F106" s="596"/>
      <c r="G106" s="596"/>
      <c r="H106" s="596"/>
      <c r="I106" s="596"/>
      <c r="J106" s="596"/>
      <c r="K106" s="596"/>
      <c r="L106" s="596"/>
      <c r="M106" s="596"/>
      <c r="N106" s="596"/>
      <c r="O106" s="596"/>
      <c r="P106" s="596"/>
      <c r="Q106" s="596"/>
      <c r="R106" s="596"/>
      <c r="S106" s="596"/>
      <c r="T106" s="596"/>
      <c r="U106" s="596"/>
      <c r="V106" s="596"/>
      <c r="W106" s="596"/>
      <c r="X106" s="596"/>
      <c r="Y106" s="596"/>
      <c r="Z106" s="596"/>
      <c r="AA106" s="596"/>
      <c r="AB106" s="596"/>
      <c r="AC106" s="596"/>
      <c r="AD106" s="596"/>
      <c r="AE106" s="596"/>
      <c r="AF106" s="596"/>
      <c r="AG106" s="596"/>
      <c r="AH106" s="596"/>
      <c r="AI106" s="596"/>
      <c r="AJ106" s="596"/>
      <c r="AK106" s="596"/>
      <c r="AL106" s="596"/>
      <c r="AM106" s="596"/>
      <c r="AN106" s="596"/>
      <c r="AO106" s="596"/>
      <c r="AP106" s="596"/>
      <c r="AQ106" s="596"/>
      <c r="AR106" s="596"/>
      <c r="AS106" s="596"/>
      <c r="AT106" s="596"/>
      <c r="AU106" s="596"/>
      <c r="AV106" s="596"/>
      <c r="AW106" s="596"/>
      <c r="AX106" s="596"/>
      <c r="AY106" s="596"/>
      <c r="AZ106" s="596"/>
      <c r="BA106" s="596"/>
      <c r="BB106" s="596"/>
      <c r="BC106" s="596"/>
      <c r="BD106" s="596"/>
      <c r="BE106" s="596"/>
      <c r="BF106" s="596"/>
      <c r="BG106" s="596"/>
      <c r="BH106" s="596"/>
      <c r="BI106" s="597"/>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74"/>
      <c r="DT106" s="74"/>
      <c r="DU106" s="74"/>
      <c r="DV106" s="74"/>
      <c r="DW106" s="74"/>
      <c r="DX106" s="74"/>
      <c r="DY106" s="74"/>
      <c r="DZ106" s="74"/>
      <c r="EA106" s="74"/>
      <c r="EB106" s="74"/>
      <c r="EC106" s="74"/>
      <c r="ED106" s="74"/>
      <c r="EE106" s="74"/>
      <c r="EF106" s="74"/>
      <c r="EG106" s="74"/>
      <c r="EH106" s="74"/>
      <c r="EI106" s="74"/>
      <c r="EJ106" s="74"/>
      <c r="EK106" s="74"/>
      <c r="EL106" s="74"/>
      <c r="EM106" s="74"/>
      <c r="EN106" s="74"/>
      <c r="EO106" s="74"/>
      <c r="EP106" s="74"/>
      <c r="EQ106" s="74"/>
      <c r="ER106" s="74"/>
      <c r="ES106" s="74"/>
      <c r="ET106" s="74"/>
      <c r="EU106" s="74"/>
      <c r="EV106" s="74"/>
      <c r="EW106" s="74"/>
      <c r="EX106" s="74"/>
      <c r="EY106" s="74"/>
      <c r="FE106" s="74"/>
      <c r="FF106" s="74"/>
      <c r="FG106" s="74"/>
    </row>
    <row r="107" spans="1:163" customHeight="1" ht="21" hidden="true" s="74" customFormat="1">
      <c r="A107" s="74">
        <v>54</v>
      </c>
      <c r="B107" s="598"/>
      <c r="C107" s="599"/>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599"/>
      <c r="AD107" s="599"/>
      <c r="AE107" s="599"/>
      <c r="AF107" s="599"/>
      <c r="AG107" s="599"/>
      <c r="AH107" s="599"/>
      <c r="AI107" s="599"/>
      <c r="AJ107" s="599"/>
      <c r="AK107" s="599"/>
      <c r="AL107" s="599"/>
      <c r="AM107" s="599"/>
      <c r="AN107" s="599"/>
      <c r="AO107" s="599"/>
      <c r="AP107" s="599"/>
      <c r="AQ107" s="599"/>
      <c r="AR107" s="599"/>
      <c r="AS107" s="599"/>
      <c r="AT107" s="599"/>
      <c r="AU107" s="599"/>
      <c r="AV107" s="599"/>
      <c r="AW107" s="599"/>
      <c r="AX107" s="599"/>
      <c r="AY107" s="599"/>
      <c r="AZ107" s="599"/>
      <c r="BA107" s="599"/>
      <c r="BB107" s="599"/>
      <c r="BC107" s="599"/>
      <c r="BD107" s="599"/>
      <c r="BE107" s="599"/>
      <c r="BF107" s="599"/>
      <c r="BG107" s="599"/>
      <c r="BH107" s="599"/>
      <c r="BI107" s="600"/>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4"/>
      <c r="DS107" s="74"/>
      <c r="DT107" s="74"/>
      <c r="DU107" s="74"/>
      <c r="DV107" s="74"/>
      <c r="DW107" s="74"/>
      <c r="DX107" s="74"/>
      <c r="DY107" s="74"/>
      <c r="DZ107" s="74"/>
      <c r="EA107" s="74"/>
      <c r="EB107" s="74"/>
      <c r="EC107" s="74"/>
      <c r="ED107" s="74"/>
      <c r="EE107" s="74"/>
      <c r="EF107" s="74"/>
      <c r="EG107" s="74"/>
      <c r="EH107" s="74"/>
      <c r="EI107" s="74"/>
      <c r="EJ107" s="74"/>
      <c r="EK107" s="74"/>
      <c r="EL107" s="74"/>
      <c r="EM107" s="74"/>
      <c r="EN107" s="74"/>
      <c r="EO107" s="74"/>
      <c r="EP107" s="74"/>
      <c r="EQ107" s="74"/>
      <c r="ER107" s="74"/>
      <c r="ES107" s="74"/>
      <c r="ET107" s="74"/>
      <c r="EU107" s="74"/>
      <c r="EV107" s="74"/>
      <c r="EW107" s="74"/>
      <c r="EX107" s="74"/>
      <c r="EY107" s="74"/>
      <c r="FE107" s="74"/>
      <c r="FF107" s="74"/>
      <c r="FG107" s="74"/>
    </row>
    <row r="108" spans="1:163" customHeight="1" ht="21" hidden="true" s="74" customFormat="1">
      <c r="A108" s="74">
        <v>55</v>
      </c>
      <c r="B108" s="601"/>
      <c r="C108" s="602"/>
      <c r="D108" s="602"/>
      <c r="E108" s="602"/>
      <c r="F108" s="602"/>
      <c r="G108" s="602"/>
      <c r="H108" s="602"/>
      <c r="I108" s="602"/>
      <c r="J108" s="602"/>
      <c r="K108" s="602"/>
      <c r="L108" s="602"/>
      <c r="M108" s="602"/>
      <c r="N108" s="602"/>
      <c r="O108" s="602"/>
      <c r="P108" s="602"/>
      <c r="Q108" s="602"/>
      <c r="R108" s="602"/>
      <c r="S108" s="602"/>
      <c r="T108" s="602"/>
      <c r="U108" s="602"/>
      <c r="V108" s="602"/>
      <c r="W108" s="602"/>
      <c r="X108" s="602"/>
      <c r="Y108" s="602"/>
      <c r="Z108" s="602"/>
      <c r="AA108" s="602"/>
      <c r="AB108" s="602"/>
      <c r="AC108" s="602"/>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602"/>
      <c r="AY108" s="602"/>
      <c r="AZ108" s="602"/>
      <c r="BA108" s="602"/>
      <c r="BB108" s="602"/>
      <c r="BC108" s="602"/>
      <c r="BD108" s="602"/>
      <c r="BE108" s="602"/>
      <c r="BF108" s="602"/>
      <c r="BG108" s="602"/>
      <c r="BH108" s="602"/>
      <c r="BI108" s="603"/>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FE108" s="74"/>
      <c r="FF108" s="74"/>
      <c r="FG108" s="74"/>
    </row>
    <row r="109" spans="1:163" customHeight="1" ht="21" hidden="true" s="74" customFormat="1">
      <c r="A109" s="74">
        <v>56</v>
      </c>
      <c r="B109" s="604"/>
      <c r="C109" s="605"/>
      <c r="D109" s="605"/>
      <c r="E109" s="605"/>
      <c r="F109" s="605"/>
      <c r="G109" s="605"/>
      <c r="H109" s="605"/>
      <c r="I109" s="605"/>
      <c r="J109" s="605"/>
      <c r="K109" s="605"/>
      <c r="L109" s="605"/>
      <c r="M109" s="605"/>
      <c r="N109" s="605"/>
      <c r="O109" s="605"/>
      <c r="P109" s="605"/>
      <c r="Q109" s="605"/>
      <c r="R109" s="605"/>
      <c r="S109" s="605"/>
      <c r="T109" s="605"/>
      <c r="U109" s="605"/>
      <c r="V109" s="605"/>
      <c r="W109" s="605"/>
      <c r="X109" s="605"/>
      <c r="Y109" s="605"/>
      <c r="Z109" s="605"/>
      <c r="AA109" s="605"/>
      <c r="AB109" s="605"/>
      <c r="AC109" s="605"/>
      <c r="AD109" s="605"/>
      <c r="AE109" s="605"/>
      <c r="AF109" s="605"/>
      <c r="AG109" s="605"/>
      <c r="AH109" s="605"/>
      <c r="AI109" s="605"/>
      <c r="AJ109" s="605"/>
      <c r="AK109" s="605"/>
      <c r="AL109" s="605"/>
      <c r="AM109" s="605"/>
      <c r="AN109" s="605"/>
      <c r="AO109" s="605"/>
      <c r="AP109" s="605"/>
      <c r="AQ109" s="605"/>
      <c r="AR109" s="605"/>
      <c r="AS109" s="605"/>
      <c r="AT109" s="605"/>
      <c r="AU109" s="605"/>
      <c r="AV109" s="605"/>
      <c r="AW109" s="605"/>
      <c r="AX109" s="605"/>
      <c r="AY109" s="605"/>
      <c r="AZ109" s="605"/>
      <c r="BA109" s="605"/>
      <c r="BB109" s="605"/>
      <c r="BC109" s="605"/>
      <c r="BD109" s="605"/>
      <c r="BE109" s="605"/>
      <c r="BF109" s="605"/>
      <c r="BG109" s="605"/>
      <c r="BH109" s="605"/>
      <c r="BI109" s="606"/>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FE109" s="74"/>
      <c r="FF109" s="74"/>
      <c r="FG109" s="74"/>
    </row>
    <row r="110" spans="1:163" customHeight="1" ht="21" hidden="true" s="74" customFormat="1">
      <c r="A110" s="74">
        <v>57</v>
      </c>
      <c r="BB110" s="20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74"/>
      <c r="EG110" s="74"/>
      <c r="EH110" s="74"/>
      <c r="EI110" s="74"/>
      <c r="EJ110" s="74"/>
      <c r="EK110" s="74"/>
      <c r="EL110" s="74"/>
      <c r="EM110" s="74"/>
      <c r="EN110" s="74"/>
      <c r="EO110" s="74"/>
      <c r="EP110" s="74"/>
      <c r="EQ110" s="74"/>
      <c r="ER110" s="74"/>
      <c r="ES110" s="74"/>
      <c r="ET110" s="74"/>
      <c r="EU110" s="74"/>
      <c r="EV110" s="74"/>
      <c r="EW110" s="74"/>
      <c r="EX110" s="74"/>
      <c r="EY110" s="74"/>
      <c r="FE110" s="74"/>
      <c r="FF110" s="74"/>
      <c r="FG110" s="74"/>
    </row>
    <row r="111" spans="1:163" customHeight="1" ht="21" hidden="true" s="74" customFormat="1">
      <c r="A111" s="74">
        <v>58</v>
      </c>
      <c r="B111" s="607" t="s">
        <v>268</v>
      </c>
      <c r="C111" s="608"/>
      <c r="D111" s="608"/>
      <c r="E111" s="608"/>
      <c r="F111" s="608"/>
      <c r="G111" s="608"/>
      <c r="H111" s="608"/>
      <c r="I111" s="608"/>
      <c r="J111" s="608"/>
      <c r="K111" s="608"/>
      <c r="L111" s="608"/>
      <c r="M111" s="608"/>
      <c r="N111" s="608"/>
      <c r="O111" s="608"/>
      <c r="P111" s="608"/>
      <c r="Q111" s="608"/>
      <c r="R111" s="608"/>
      <c r="S111" s="608"/>
      <c r="T111" s="608"/>
      <c r="U111" s="608"/>
      <c r="V111" s="608"/>
      <c r="W111" s="608"/>
      <c r="X111" s="608"/>
      <c r="Y111" s="608"/>
      <c r="Z111" s="608"/>
      <c r="AA111" s="608"/>
      <c r="AB111" s="608"/>
      <c r="AC111" s="608"/>
      <c r="AD111" s="608"/>
      <c r="AE111" s="608"/>
      <c r="AF111" s="608"/>
      <c r="AG111" s="608"/>
      <c r="AH111" s="608"/>
      <c r="AI111" s="608"/>
      <c r="AJ111" s="608"/>
      <c r="AK111" s="608"/>
      <c r="AL111" s="608"/>
      <c r="AM111" s="608"/>
      <c r="AN111" s="608"/>
      <c r="AO111" s="608"/>
      <c r="AP111" s="608"/>
      <c r="AQ111" s="608"/>
      <c r="AR111" s="608"/>
      <c r="AS111" s="608"/>
      <c r="AT111" s="608"/>
      <c r="AU111" s="608"/>
      <c r="AV111" s="608"/>
      <c r="AW111" s="608"/>
      <c r="AX111" s="608"/>
      <c r="AY111" s="608"/>
      <c r="AZ111" s="608"/>
      <c r="BA111" s="608"/>
      <c r="BB111" s="608"/>
      <c r="BC111" s="608"/>
      <c r="BD111" s="608"/>
      <c r="BE111" s="608"/>
      <c r="BF111" s="608"/>
      <c r="BG111" s="608"/>
      <c r="BH111" s="608"/>
      <c r="BI111" s="609"/>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FE111" s="74"/>
      <c r="FF111" s="74"/>
      <c r="FG111" s="74"/>
    </row>
    <row r="112" spans="1:163" customHeight="1" ht="21" hidden="true" s="74" customFormat="1">
      <c r="A112" s="74">
        <v>59</v>
      </c>
      <c r="B112" s="610"/>
      <c r="C112" s="611"/>
      <c r="D112" s="611"/>
      <c r="E112" s="611"/>
      <c r="F112" s="611"/>
      <c r="G112" s="611"/>
      <c r="H112" s="611"/>
      <c r="I112" s="611"/>
      <c r="J112" s="611"/>
      <c r="K112" s="611"/>
      <c r="L112" s="611"/>
      <c r="M112" s="611"/>
      <c r="N112" s="611"/>
      <c r="O112" s="611"/>
      <c r="P112" s="611"/>
      <c r="Q112" s="611"/>
      <c r="R112" s="611"/>
      <c r="S112" s="611"/>
      <c r="T112" s="611"/>
      <c r="U112" s="611"/>
      <c r="V112" s="611"/>
      <c r="W112" s="611"/>
      <c r="X112" s="611"/>
      <c r="Y112" s="611"/>
      <c r="Z112" s="611"/>
      <c r="AA112" s="611"/>
      <c r="AB112" s="611"/>
      <c r="AC112" s="611"/>
      <c r="AD112" s="611"/>
      <c r="AE112" s="611"/>
      <c r="AF112" s="611"/>
      <c r="AG112" s="611"/>
      <c r="AH112" s="611"/>
      <c r="AI112" s="611"/>
      <c r="AJ112" s="611"/>
      <c r="AK112" s="611"/>
      <c r="AL112" s="611"/>
      <c r="AM112" s="611"/>
      <c r="AN112" s="611"/>
      <c r="AO112" s="611"/>
      <c r="AP112" s="611"/>
      <c r="AQ112" s="611"/>
      <c r="AR112" s="611"/>
      <c r="AS112" s="611"/>
      <c r="AT112" s="611"/>
      <c r="AU112" s="611"/>
      <c r="AV112" s="611"/>
      <c r="AW112" s="611"/>
      <c r="AX112" s="611"/>
      <c r="AY112" s="611"/>
      <c r="AZ112" s="611"/>
      <c r="BA112" s="611"/>
      <c r="BB112" s="611"/>
      <c r="BC112" s="611"/>
      <c r="BD112" s="611"/>
      <c r="BE112" s="611"/>
      <c r="BF112" s="611"/>
      <c r="BG112" s="611"/>
      <c r="BH112" s="611"/>
      <c r="BI112" s="612"/>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c r="EJ112" s="74"/>
      <c r="EK112" s="74"/>
      <c r="EL112" s="74"/>
      <c r="EM112" s="74"/>
      <c r="EN112" s="74"/>
      <c r="EO112" s="74"/>
      <c r="EP112" s="74"/>
      <c r="EQ112" s="74"/>
      <c r="ER112" s="74"/>
      <c r="ES112" s="74"/>
      <c r="ET112" s="74"/>
      <c r="EU112" s="74"/>
      <c r="EV112" s="74"/>
      <c r="EW112" s="74"/>
      <c r="EX112" s="74"/>
      <c r="EY112" s="74"/>
      <c r="FE112" s="74"/>
      <c r="FF112" s="74"/>
      <c r="FG112" s="74"/>
    </row>
    <row r="113" spans="1:163" customHeight="1" ht="21" hidden="true" s="74" customFormat="1">
      <c r="A113" s="74">
        <v>60</v>
      </c>
      <c r="B113" s="613"/>
      <c r="C113" s="614"/>
      <c r="D113" s="614"/>
      <c r="E113" s="614"/>
      <c r="F113" s="614"/>
      <c r="G113" s="614"/>
      <c r="H113" s="614"/>
      <c r="I113" s="614"/>
      <c r="J113" s="614"/>
      <c r="K113" s="614"/>
      <c r="L113" s="614"/>
      <c r="M113" s="614"/>
      <c r="N113" s="614"/>
      <c r="O113" s="614"/>
      <c r="P113" s="614"/>
      <c r="Q113" s="614"/>
      <c r="R113" s="614"/>
      <c r="S113" s="614"/>
      <c r="T113" s="614"/>
      <c r="U113" s="614"/>
      <c r="V113" s="614"/>
      <c r="W113" s="614"/>
      <c r="X113" s="614"/>
      <c r="Y113" s="614"/>
      <c r="Z113" s="614"/>
      <c r="AA113" s="614"/>
      <c r="AB113" s="614"/>
      <c r="AC113" s="614"/>
      <c r="AD113" s="614"/>
      <c r="AE113" s="614"/>
      <c r="AF113" s="614"/>
      <c r="AG113" s="614"/>
      <c r="AH113" s="614"/>
      <c r="AI113" s="614"/>
      <c r="AJ113" s="614"/>
      <c r="AK113" s="614"/>
      <c r="AL113" s="614"/>
      <c r="AM113" s="614"/>
      <c r="AN113" s="614"/>
      <c r="AO113" s="614"/>
      <c r="AP113" s="614"/>
      <c r="AQ113" s="614"/>
      <c r="AR113" s="614"/>
      <c r="AS113" s="614"/>
      <c r="AT113" s="614"/>
      <c r="AU113" s="614"/>
      <c r="AV113" s="614"/>
      <c r="AW113" s="614"/>
      <c r="AX113" s="614"/>
      <c r="AY113" s="614"/>
      <c r="AZ113" s="614"/>
      <c r="BA113" s="614"/>
      <c r="BB113" s="614"/>
      <c r="BC113" s="614"/>
      <c r="BD113" s="614"/>
      <c r="BE113" s="614"/>
      <c r="BF113" s="614"/>
      <c r="BG113" s="614"/>
      <c r="BH113" s="614"/>
      <c r="BI113" s="615"/>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c r="CY113" s="74"/>
      <c r="CZ113" s="74"/>
      <c r="DA113" s="74"/>
      <c r="DB113" s="74"/>
      <c r="DC113" s="74"/>
      <c r="DD113" s="74"/>
      <c r="DE113" s="74"/>
      <c r="DF113" s="74"/>
      <c r="DG113" s="74"/>
      <c r="DH113" s="74"/>
      <c r="DI113" s="74"/>
      <c r="DJ113" s="74"/>
      <c r="DK113" s="74"/>
      <c r="DL113" s="74"/>
      <c r="DM113" s="74"/>
      <c r="DN113" s="74"/>
      <c r="DO113" s="74"/>
      <c r="DP113" s="74"/>
      <c r="DQ113" s="74"/>
      <c r="DR113" s="74"/>
      <c r="DS113" s="74"/>
      <c r="DT113" s="74"/>
      <c r="DU113" s="74"/>
      <c r="DV113" s="74"/>
      <c r="DW113" s="74"/>
      <c r="DX113" s="74"/>
      <c r="DY113" s="74"/>
      <c r="DZ113" s="74"/>
      <c r="EA113" s="74"/>
      <c r="EB113" s="74"/>
      <c r="EC113" s="74"/>
      <c r="ED113" s="74"/>
      <c r="EE113" s="74"/>
      <c r="EF113" s="74"/>
      <c r="EG113" s="74"/>
      <c r="EH113" s="74"/>
      <c r="EI113" s="74"/>
      <c r="EJ113" s="74"/>
      <c r="EK113" s="74"/>
      <c r="EL113" s="74"/>
      <c r="EM113" s="74"/>
      <c r="EN113" s="74"/>
      <c r="EO113" s="74"/>
      <c r="EP113" s="74"/>
      <c r="EQ113" s="74"/>
      <c r="ER113" s="74"/>
      <c r="ES113" s="74"/>
      <c r="ET113" s="74"/>
      <c r="EU113" s="74"/>
      <c r="EV113" s="74"/>
      <c r="EW113" s="74"/>
      <c r="EX113" s="74"/>
      <c r="EY113" s="74"/>
      <c r="FE113" s="74"/>
      <c r="FF113" s="74"/>
      <c r="FG113" s="74"/>
    </row>
    <row r="114" spans="1:163" customHeight="1" ht="21" hidden="true" s="74" customFormat="1">
      <c r="A114" s="74">
        <v>61</v>
      </c>
      <c r="B114" s="616"/>
      <c r="C114" s="617"/>
      <c r="D114" s="617"/>
      <c r="E114" s="617"/>
      <c r="F114" s="617"/>
      <c r="G114" s="617"/>
      <c r="H114" s="617"/>
      <c r="I114" s="617"/>
      <c r="J114" s="617"/>
      <c r="K114" s="617"/>
      <c r="L114" s="617"/>
      <c r="M114" s="617"/>
      <c r="N114" s="617"/>
      <c r="O114" s="617"/>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7"/>
      <c r="AR114" s="617"/>
      <c r="AS114" s="617"/>
      <c r="AT114" s="617"/>
      <c r="AU114" s="617"/>
      <c r="AV114" s="617"/>
      <c r="AW114" s="617"/>
      <c r="AX114" s="617"/>
      <c r="AY114" s="617"/>
      <c r="AZ114" s="617"/>
      <c r="BA114" s="617"/>
      <c r="BB114" s="617"/>
      <c r="BC114" s="617"/>
      <c r="BD114" s="617"/>
      <c r="BE114" s="617"/>
      <c r="BF114" s="617"/>
      <c r="BG114" s="617"/>
      <c r="BH114" s="617"/>
      <c r="BI114" s="618"/>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FE114" s="74"/>
      <c r="FF114" s="74"/>
      <c r="FG114" s="74"/>
    </row>
    <row r="115" spans="1:163" customHeight="1" ht="21" hidden="true" s="74" customFormat="1">
      <c r="A115" s="74">
        <v>62</v>
      </c>
      <c r="BB115" s="20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DE115" s="74"/>
      <c r="DF115" s="74"/>
      <c r="DG115" s="74"/>
      <c r="DH115" s="74"/>
      <c r="DI115" s="74"/>
      <c r="DJ115" s="74"/>
      <c r="DK115" s="74"/>
      <c r="DL115" s="74"/>
      <c r="DM115" s="74"/>
      <c r="DN115" s="74"/>
      <c r="DO115" s="74"/>
      <c r="DP115" s="74"/>
      <c r="DQ115" s="74"/>
      <c r="DR115" s="74"/>
      <c r="DS115" s="74"/>
      <c r="DT115" s="74"/>
      <c r="DU115" s="74"/>
      <c r="DV115" s="74"/>
      <c r="DW115" s="74"/>
      <c r="DX115" s="74"/>
      <c r="DY115" s="74"/>
      <c r="DZ115" s="74"/>
      <c r="EA115" s="74"/>
      <c r="EB115" s="74"/>
      <c r="EC115" s="74"/>
      <c r="ED115" s="74"/>
      <c r="EE115" s="74"/>
      <c r="EF115" s="74"/>
      <c r="EG115" s="74"/>
      <c r="EH115" s="74"/>
      <c r="EI115" s="74"/>
      <c r="EJ115" s="74"/>
      <c r="EK115" s="74"/>
      <c r="EL115" s="74"/>
      <c r="EM115" s="74"/>
      <c r="EN115" s="74"/>
      <c r="EO115" s="74"/>
      <c r="EP115" s="74"/>
      <c r="EQ115" s="74"/>
      <c r="ER115" s="74"/>
      <c r="ES115" s="74"/>
      <c r="ET115" s="74"/>
      <c r="EU115" s="74"/>
      <c r="EV115" s="74"/>
      <c r="EW115" s="74"/>
      <c r="EX115" s="74"/>
      <c r="EY115" s="74"/>
      <c r="FE115" s="74"/>
      <c r="FF115" s="74"/>
      <c r="FG115" s="74"/>
    </row>
    <row r="116" spans="1:163" customHeight="1" ht="27" hidden="true" s="74" customFormat="1">
      <c r="A116" s="74">
        <v>63</v>
      </c>
      <c r="B116" s="75" t="s">
        <v>269</v>
      </c>
      <c r="C116" s="72"/>
      <c r="D116" s="73"/>
      <c r="BB116" s="20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FE116" s="74"/>
      <c r="FF116" s="74"/>
      <c r="FG116" s="74"/>
    </row>
    <row r="117" spans="1:163" customHeight="1" ht="29.25" hidden="true" s="74" customFormat="1">
      <c r="A117" s="74">
        <v>64</v>
      </c>
      <c r="B117" s="274" t="s">
        <v>224</v>
      </c>
      <c r="C117" s="275"/>
      <c r="D117" s="276"/>
      <c r="BB117" s="20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c r="CY117" s="74"/>
      <c r="CZ117" s="74"/>
      <c r="DA117" s="74"/>
      <c r="DB117" s="74"/>
      <c r="DC117" s="74"/>
      <c r="DD117" s="74"/>
      <c r="DE117" s="74"/>
      <c r="DF117" s="74"/>
      <c r="DG117" s="74"/>
      <c r="DH117" s="74"/>
      <c r="DI117" s="74"/>
      <c r="DJ117" s="74"/>
      <c r="DK117" s="74"/>
      <c r="DL117" s="74"/>
      <c r="DM117" s="74"/>
      <c r="DN117" s="74"/>
      <c r="DO117" s="74"/>
      <c r="DP117" s="74"/>
      <c r="DQ117" s="74"/>
      <c r="DR117" s="74"/>
      <c r="DS117" s="74"/>
      <c r="DT117" s="74"/>
      <c r="DU117" s="74"/>
      <c r="DV117" s="74"/>
      <c r="DW117" s="74"/>
      <c r="DX117" s="74"/>
      <c r="DY117" s="74"/>
      <c r="DZ117" s="74"/>
      <c r="EA117" s="74"/>
      <c r="EB117" s="74"/>
      <c r="EC117" s="74"/>
      <c r="ED117" s="74"/>
      <c r="EE117" s="74"/>
      <c r="EF117" s="74"/>
      <c r="EG117" s="74"/>
      <c r="EH117" s="74"/>
      <c r="EI117" s="74"/>
      <c r="EJ117" s="74"/>
      <c r="EK117" s="74"/>
      <c r="EL117" s="74"/>
      <c r="EM117" s="74"/>
      <c r="EN117" s="74"/>
      <c r="EO117" s="74"/>
      <c r="EP117" s="74"/>
      <c r="EQ117" s="74"/>
      <c r="ER117" s="74"/>
      <c r="ES117" s="74"/>
      <c r="ET117" s="74"/>
      <c r="EU117" s="74"/>
      <c r="EV117" s="74"/>
      <c r="EW117" s="74"/>
      <c r="EX117" s="74"/>
      <c r="EY117" s="74"/>
      <c r="FE117" s="74"/>
      <c r="FF117" s="74"/>
      <c r="FG117" s="74"/>
    </row>
    <row r="118" spans="1:163" customHeight="1" ht="21" hidden="true" s="74" customFormat="1">
      <c r="A118" s="74">
        <v>65</v>
      </c>
      <c r="B118" s="76"/>
      <c r="C118" s="76"/>
      <c r="D118" s="76"/>
      <c r="BB118" s="20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c r="CY118" s="74"/>
      <c r="CZ118" s="74"/>
      <c r="DA118" s="74"/>
      <c r="DB118" s="74"/>
      <c r="DC118" s="74"/>
      <c r="DD118" s="74"/>
      <c r="DE118" s="74"/>
      <c r="DF118" s="74"/>
      <c r="DG118" s="74"/>
      <c r="DH118" s="74"/>
      <c r="DI118" s="74"/>
      <c r="DJ118" s="74"/>
      <c r="DK118" s="74"/>
      <c r="DL118" s="74"/>
      <c r="DM118" s="74"/>
      <c r="DN118" s="74"/>
      <c r="DO118" s="74"/>
      <c r="DP118" s="74"/>
      <c r="DQ118" s="74"/>
      <c r="DR118" s="74"/>
      <c r="DS118" s="74"/>
      <c r="DT118" s="74"/>
      <c r="DU118" s="74"/>
      <c r="DV118" s="74"/>
      <c r="DW118" s="74"/>
      <c r="DX118" s="74"/>
      <c r="DY118" s="74"/>
      <c r="DZ118" s="74"/>
      <c r="EA118" s="74"/>
      <c r="EB118" s="74"/>
      <c r="EC118" s="74"/>
      <c r="ED118" s="74"/>
      <c r="EE118" s="74"/>
      <c r="EF118" s="74"/>
      <c r="EG118" s="74"/>
      <c r="EH118" s="74"/>
      <c r="EI118" s="74"/>
      <c r="EJ118" s="74"/>
      <c r="EK118" s="74"/>
      <c r="EL118" s="74"/>
      <c r="EM118" s="74"/>
      <c r="EN118" s="74"/>
      <c r="EO118" s="74"/>
      <c r="EP118" s="74"/>
      <c r="EQ118" s="74"/>
      <c r="ER118" s="74"/>
      <c r="ES118" s="74"/>
      <c r="ET118" s="74"/>
      <c r="EU118" s="74"/>
      <c r="EV118" s="74"/>
      <c r="EW118" s="74"/>
      <c r="EX118" s="74"/>
      <c r="EY118" s="74"/>
      <c r="FE118" s="74"/>
      <c r="FF118" s="74"/>
      <c r="FG118" s="74"/>
    </row>
    <row r="119" spans="1:163" customHeight="1" ht="26.25" hidden="true" s="74" customFormat="1">
      <c r="A119" s="74">
        <v>66</v>
      </c>
      <c r="B119" s="241" t="s">
        <v>270</v>
      </c>
      <c r="C119" s="242"/>
      <c r="D119" s="242"/>
      <c r="E119" s="243"/>
      <c r="BB119" s="20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DE119" s="74"/>
      <c r="DF119" s="74"/>
      <c r="DG119" s="74"/>
      <c r="DH119" s="74"/>
      <c r="DI119" s="74"/>
      <c r="DJ119" s="74"/>
      <c r="DK119" s="74"/>
      <c r="DL119" s="74"/>
      <c r="DM119" s="74"/>
      <c r="DN119" s="74"/>
      <c r="DO119" s="74"/>
      <c r="DP119" s="74"/>
      <c r="DQ119" s="74"/>
      <c r="DR119" s="74"/>
      <c r="DS119" s="74"/>
      <c r="DT119" s="74"/>
      <c r="DU119" s="74"/>
      <c r="DV119" s="74"/>
      <c r="DW119" s="74"/>
      <c r="DX119" s="74"/>
      <c r="DY119" s="74"/>
      <c r="DZ119" s="74"/>
      <c r="EA119" s="74"/>
      <c r="EB119" s="74"/>
      <c r="EC119" s="74"/>
      <c r="ED119" s="74"/>
      <c r="EE119" s="74"/>
      <c r="EF119" s="74"/>
      <c r="EG119" s="74"/>
      <c r="EH119" s="74"/>
      <c r="EI119" s="74"/>
      <c r="EJ119" s="74"/>
      <c r="EK119" s="74"/>
      <c r="EL119" s="74"/>
      <c r="EM119" s="74"/>
      <c r="EN119" s="74"/>
      <c r="EO119" s="74"/>
      <c r="EP119" s="74"/>
      <c r="EQ119" s="74"/>
      <c r="ER119" s="74"/>
      <c r="ES119" s="74"/>
      <c r="ET119" s="74"/>
      <c r="EU119" s="74"/>
      <c r="EV119" s="74"/>
      <c r="EW119" s="74"/>
      <c r="EX119" s="74"/>
      <c r="EY119" s="74"/>
      <c r="FE119" s="74"/>
      <c r="FF119" s="74"/>
      <c r="FG119" s="74"/>
    </row>
    <row r="120" spans="1:163" customHeight="1" ht="26.25" hidden="true" s="74" customFormat="1">
      <c r="A120" s="74">
        <v>67</v>
      </c>
      <c r="B120" s="244"/>
      <c r="C120" s="245"/>
      <c r="D120" s="245"/>
      <c r="E120" s="246"/>
      <c r="BB120" s="20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74"/>
      <c r="EG120" s="74"/>
      <c r="EH120" s="74"/>
      <c r="EI120" s="74"/>
      <c r="EJ120" s="74"/>
      <c r="EK120" s="74"/>
      <c r="EL120" s="74"/>
      <c r="EM120" s="74"/>
      <c r="EN120" s="74"/>
      <c r="EO120" s="74"/>
      <c r="EP120" s="74"/>
      <c r="EQ120" s="74"/>
      <c r="ER120" s="74"/>
      <c r="ES120" s="74"/>
      <c r="ET120" s="74"/>
      <c r="EU120" s="74"/>
      <c r="EV120" s="74"/>
      <c r="EW120" s="74"/>
      <c r="EX120" s="74"/>
      <c r="EY120" s="74"/>
      <c r="FE120" s="74"/>
      <c r="FF120" s="74"/>
      <c r="FG120" s="74"/>
    </row>
    <row r="122" spans="1:163" customHeight="1" ht="15" hidden="true">
      <c r="C122" s="197" t="s">
        <v>271</v>
      </c>
      <c r="D122" s="197" t="s">
        <v>100</v>
      </c>
      <c r="E122" s="197" t="s">
        <v>101</v>
      </c>
      <c r="F122" s="197" t="s">
        <v>102</v>
      </c>
      <c r="G122" s="197" t="s">
        <v>103</v>
      </c>
      <c r="H122" s="197" t="s">
        <v>104</v>
      </c>
      <c r="I122" s="197" t="s">
        <v>105</v>
      </c>
      <c r="J122" s="198"/>
      <c r="K122" s="199"/>
      <c r="L122" s="200"/>
    </row>
    <row r="123" spans="1:163" customHeight="1" ht="15" hidden="true">
      <c r="C123" s="201" t="s">
        <v>272</v>
      </c>
      <c r="D123" s="202"/>
      <c r="E123" s="202"/>
      <c r="F123" s="202"/>
      <c r="G123" s="202"/>
      <c r="H123" s="202"/>
      <c r="I123" s="202"/>
      <c r="J123" s="198"/>
      <c r="K123" s="199"/>
      <c r="L123" s="200"/>
    </row>
    <row r="124" spans="1:163" customHeight="1" ht="15" hidden="true">
      <c r="C124" s="201" t="s">
        <v>273</v>
      </c>
      <c r="D124" s="202"/>
      <c r="E124" s="202"/>
      <c r="F124" s="202"/>
      <c r="G124" s="202"/>
      <c r="H124" s="202"/>
      <c r="I124" s="202" t="s">
        <v>274</v>
      </c>
      <c r="J124" s="198" t="s">
        <v>105</v>
      </c>
      <c r="K124" s="199"/>
      <c r="L124" s="200"/>
    </row>
    <row r="125" spans="1:163" customHeight="1" ht="15" hidden="true">
      <c r="C125" s="201" t="s">
        <v>275</v>
      </c>
      <c r="D125" s="202"/>
      <c r="E125" s="202"/>
      <c r="F125" s="202"/>
      <c r="G125" s="202"/>
      <c r="H125" s="202" t="s">
        <v>274</v>
      </c>
      <c r="I125" s="202"/>
      <c r="J125" s="198" t="s">
        <v>104</v>
      </c>
      <c r="K125" s="199"/>
      <c r="L125" s="200"/>
    </row>
    <row r="126" spans="1:163" customHeight="1" ht="15" hidden="true">
      <c r="C126" s="201" t="s">
        <v>276</v>
      </c>
      <c r="D126" s="202"/>
      <c r="E126" s="202"/>
      <c r="F126" s="202"/>
      <c r="G126" s="202" t="s">
        <v>274</v>
      </c>
      <c r="H126" s="202"/>
      <c r="I126" s="202"/>
      <c r="J126" s="198" t="s">
        <v>103</v>
      </c>
      <c r="K126" s="199"/>
      <c r="L126" s="200"/>
    </row>
    <row r="127" spans="1:163" customHeight="1" ht="15" hidden="true">
      <c r="C127" s="201" t="s">
        <v>277</v>
      </c>
      <c r="D127" s="202"/>
      <c r="E127" s="202"/>
      <c r="F127" s="202" t="s">
        <v>274</v>
      </c>
      <c r="G127" s="202"/>
      <c r="H127" s="202"/>
      <c r="I127" s="202"/>
      <c r="J127" s="198" t="s">
        <v>102</v>
      </c>
      <c r="K127" s="199"/>
      <c r="L127" s="200"/>
    </row>
    <row r="128" spans="1:163" customHeight="1" ht="15" hidden="true">
      <c r="C128" s="201" t="s">
        <v>278</v>
      </c>
      <c r="D128" s="202"/>
      <c r="E128" s="202" t="s">
        <v>274</v>
      </c>
      <c r="F128" s="202"/>
      <c r="G128" s="202"/>
      <c r="H128" s="202"/>
      <c r="I128" s="202"/>
      <c r="J128" s="198" t="s">
        <v>101</v>
      </c>
      <c r="K128" s="199"/>
      <c r="L128" s="200"/>
    </row>
    <row r="129" spans="1:163" customHeight="1" ht="15" hidden="true">
      <c r="C129" s="201" t="s">
        <v>279</v>
      </c>
      <c r="D129" s="202" t="s">
        <v>274</v>
      </c>
      <c r="E129" s="202"/>
      <c r="F129" s="202"/>
      <c r="G129" s="202"/>
      <c r="H129" s="202"/>
      <c r="I129" s="202"/>
      <c r="J129" s="198" t="s">
        <v>100</v>
      </c>
      <c r="K129" s="199"/>
      <c r="L129" s="200"/>
    </row>
    <row r="130" spans="1:163" customHeight="1" ht="15" hidden="true">
      <c r="C130" s="201" t="s">
        <v>280</v>
      </c>
      <c r="D130" s="202" t="s">
        <v>274</v>
      </c>
      <c r="E130" s="202" t="s">
        <v>274</v>
      </c>
      <c r="F130" s="202"/>
      <c r="G130" s="202"/>
      <c r="H130" s="202"/>
      <c r="I130" s="202"/>
      <c r="J130" s="198" t="s">
        <v>281</v>
      </c>
      <c r="K130" s="199"/>
      <c r="L130" s="200"/>
    </row>
    <row r="131" spans="1:163" hidden="true"/>
    <row r="132" spans="1:163" hidden="true"/>
    <row r="133" spans="1:163" hidden="true"/>
    <row r="134" spans="1:163" hidden="true"/>
    <row r="135" spans="1:163" hidden="true"/>
    <row r="136" spans="1:163" hidden="true"/>
    <row r="137" spans="1:163" hidden="true"/>
    <row r="138" spans="1:163" hidden="true"/>
    <row r="139" spans="1:163" hidden="true"/>
    <row r="140" spans="1:163" hidden="true">
      <c r="AA140" t="s">
        <v>282</v>
      </c>
      <c r="AB140" t="s">
        <v>283</v>
      </c>
      <c r="AC140" t="s">
        <v>284</v>
      </c>
      <c r="AD140" t="s">
        <v>285</v>
      </c>
      <c r="AE140" t="s">
        <v>286</v>
      </c>
      <c r="AF140" t="s">
        <v>287</v>
      </c>
      <c r="AG140" t="s">
        <v>288</v>
      </c>
      <c r="AH140" t="s">
        <v>289</v>
      </c>
      <c r="AI140" t="s">
        <v>290</v>
      </c>
      <c r="AJ140" t="s">
        <v>291</v>
      </c>
      <c r="AK140" t="s">
        <v>83</v>
      </c>
      <c r="AL140" t="s">
        <v>84</v>
      </c>
      <c r="AM140" t="s">
        <v>138</v>
      </c>
      <c r="AN140" t="s">
        <v>139</v>
      </c>
      <c r="AO140" t="s">
        <v>140</v>
      </c>
      <c r="AP140" t="s">
        <v>141</v>
      </c>
      <c r="AQ140" t="s">
        <v>142</v>
      </c>
      <c r="AR140" t="s">
        <v>143</v>
      </c>
      <c r="AS140" t="s">
        <v>144</v>
      </c>
      <c r="AT140" t="s">
        <v>145</v>
      </c>
      <c r="AU140" t="s">
        <v>146</v>
      </c>
      <c r="AV140" t="s">
        <v>147</v>
      </c>
      <c r="AW140" t="s">
        <v>148</v>
      </c>
      <c r="AX140" t="s">
        <v>149</v>
      </c>
      <c r="AY140" t="s">
        <v>150</v>
      </c>
      <c r="AZ140" t="s">
        <v>151</v>
      </c>
      <c r="BA140" t="s">
        <v>152</v>
      </c>
      <c r="BB140" t="s">
        <v>153</v>
      </c>
      <c r="BC140" t="s">
        <v>154</v>
      </c>
      <c r="BD140" t="s">
        <v>155</v>
      </c>
      <c r="BE140" t="s">
        <v>156</v>
      </c>
    </row>
    <row r="141" spans="1:163" hidden="true">
      <c r="AA141" s="203">
        <f>VLOOKUP($R$7,$F$145:$AN$182,33,FALSE)</f>
        <v/>
      </c>
      <c r="AB141" s="203">
        <f>VLOOKUP($R$7,$F$145:$AN$182,2,FALSE)</f>
        <v/>
      </c>
      <c r="AC141" s="203" t="str">
        <f>VLOOKUP($R$7,$F$145:$AN$182,3,FALSE)</f>
        <v>n</v>
      </c>
      <c r="AD141" s="203" t="str">
        <f>VLOOKUP($R$7,$F$145:$AN$182,4,FALSE)</f>
        <v>n</v>
      </c>
      <c r="AE141" s="203">
        <f>VLOOKUP($R$7,$F$145:$AN$182,5,FALSE)</f>
        <v/>
      </c>
      <c r="AF141" s="203">
        <f>VLOOKUP($R$7,$F$145:$AN$182,34,FALSE)</f>
        <v/>
      </c>
      <c r="AG141" s="203">
        <f>VLOOKUP($R$7,$F$145:$AN$182,7,FALSE)</f>
        <v/>
      </c>
      <c r="AH141" s="203">
        <f>VLOOKUP($R$7,$F$145:$AN$182,8,FALSE)</f>
        <v/>
      </c>
      <c r="AI141" s="203">
        <f>VLOOKUP($R$7,$F$145:$AN$182,9,FALSE)</f>
        <v/>
      </c>
      <c r="AJ141" s="203">
        <f>VLOOKUP($R$7,$F$145:$AN$182,10,FALSE)</f>
        <v/>
      </c>
      <c r="AK141" s="203">
        <f>VLOOKUP($R$7,$F$145:$AN$182,11,FALSE)</f>
        <v/>
      </c>
      <c r="AL141" s="203">
        <f>VLOOKUP($R$7,$F$145:$AN$182,12,FALSE)</f>
        <v/>
      </c>
      <c r="AM141" s="203">
        <f>VLOOKUP($R$7,$F$145:$AN$182,13,FALSE)</f>
        <v/>
      </c>
      <c r="AN141" s="203" t="str">
        <f>VLOOKUP($R$7,$F$145:$AN$182,14,FALSE)</f>
        <v>n</v>
      </c>
      <c r="AO141" s="203" t="str">
        <f>VLOOKUP($R$7,$F$145:$AN$182,15,FALSE)</f>
        <v>n</v>
      </c>
      <c r="AP141" s="203">
        <f>VLOOKUP($R$7,$F$145:$AN$182,16,FALSE)</f>
        <v/>
      </c>
      <c r="AQ141" s="203" t="str">
        <f>VLOOKUP($R$7,$F$145:$AN$182,17,FALSE)</f>
        <v>n</v>
      </c>
      <c r="AR141" s="203" t="str">
        <f>VLOOKUP($R$7,$F$145:$AN$182,18,FALSE)</f>
        <v>n</v>
      </c>
      <c r="AS141" s="203" t="str">
        <f>VLOOKUP($R$7,$F$145:$AN$182,19,FALSE)</f>
        <v>n</v>
      </c>
      <c r="AT141" s="203" t="str">
        <f>VLOOKUP($R$7,$F$145:$AN$182,20,FALSE)</f>
        <v>n</v>
      </c>
      <c r="AU141" s="203" t="str">
        <f>VLOOKUP($R$7,$F$145:$AN$182,21,FALSE)</f>
        <v>n</v>
      </c>
      <c r="AV141" s="203">
        <f>VLOOKUP($R$7,$F$145:$AN$182,22,FALSE)</f>
        <v/>
      </c>
      <c r="AW141" s="203">
        <f>VLOOKUP($R$7,$F$145:$AN$182,23,FALSE)</f>
        <v/>
      </c>
      <c r="AX141" s="203" t="str">
        <f>VLOOKUP($R$7,$F$145:$AN$182,24,FALSE)</f>
        <v>n</v>
      </c>
      <c r="AY141" s="203">
        <f>VLOOKUP($R$7,$F$145:$AN$182,25,FALSE)</f>
        <v/>
      </c>
      <c r="AZ141" s="203" t="str">
        <f>VLOOKUP($R$7,$F$145:$AN$182,26,FALSE)</f>
        <v>n</v>
      </c>
      <c r="BA141" s="203">
        <f>VLOOKUP($R$7,$F$145:$AN$182,27,FALSE)</f>
        <v/>
      </c>
      <c r="BB141" s="203">
        <f>VLOOKUP($R$7,$F$145:$AN$182,28,FALSE)</f>
        <v/>
      </c>
      <c r="BC141" s="203">
        <f>VLOOKUP($R$7,$F$145:$AN$182,29,FALSE)</f>
        <v/>
      </c>
      <c r="BD141" s="203" t="str">
        <f>VLOOKUP($R$7,$F$145:$AN$182,30,FALSE)</f>
        <v>n</v>
      </c>
      <c r="BE141" s="203" t="str">
        <f>VLOOKUP($R$7,$F$145:$AN$182,31,FALSE)</f>
        <v>n</v>
      </c>
    </row>
    <row r="142" spans="1:163" hidden="true">
      <c r="C142" s="209" t="s">
        <v>292</v>
      </c>
      <c r="D142" s="210">
        <v>46113</v>
      </c>
      <c r="G142">
        <v>18</v>
      </c>
      <c r="H142">
        <v>19</v>
      </c>
      <c r="I142">
        <v>20</v>
      </c>
      <c r="J142">
        <v>21</v>
      </c>
      <c r="AJ142" s="81"/>
    </row>
    <row r="143" spans="1:163" hidden="true">
      <c r="G143" t="s">
        <v>86</v>
      </c>
      <c r="H143" t="s">
        <v>87</v>
      </c>
      <c r="I143" t="s">
        <v>88</v>
      </c>
      <c r="J143" t="s">
        <v>89</v>
      </c>
    </row>
    <row r="144" spans="1:163" hidden="true">
      <c r="C144" s="211" t="s">
        <v>293</v>
      </c>
      <c r="D144" s="211" t="s">
        <v>294</v>
      </c>
      <c r="E144" s="212" t="s">
        <v>13</v>
      </c>
      <c r="F144" s="213" t="s">
        <v>295</v>
      </c>
      <c r="G144" t="s">
        <v>283</v>
      </c>
      <c r="H144" t="s">
        <v>284</v>
      </c>
      <c r="I144" t="s">
        <v>285</v>
      </c>
      <c r="J144" t="s">
        <v>286</v>
      </c>
      <c r="L144" t="s">
        <v>288</v>
      </c>
      <c r="M144" t="s">
        <v>289</v>
      </c>
      <c r="N144" t="s">
        <v>290</v>
      </c>
      <c r="O144" t="s">
        <v>291</v>
      </c>
      <c r="P144" t="s">
        <v>83</v>
      </c>
      <c r="Q144" t="s">
        <v>84</v>
      </c>
      <c r="R144" t="s">
        <v>138</v>
      </c>
      <c r="S144" t="s">
        <v>139</v>
      </c>
      <c r="T144" t="s">
        <v>140</v>
      </c>
      <c r="U144" t="s">
        <v>141</v>
      </c>
      <c r="V144" t="s">
        <v>142</v>
      </c>
      <c r="W144" t="s">
        <v>143</v>
      </c>
      <c r="X144" t="s">
        <v>144</v>
      </c>
      <c r="Y144" t="s">
        <v>145</v>
      </c>
      <c r="Z144" t="s">
        <v>146</v>
      </c>
      <c r="AA144" t="s">
        <v>147</v>
      </c>
      <c r="AB144" t="s">
        <v>148</v>
      </c>
      <c r="AC144" t="s">
        <v>149</v>
      </c>
      <c r="AD144" t="s">
        <v>150</v>
      </c>
      <c r="AE144" t="s">
        <v>151</v>
      </c>
      <c r="AF144" t="s">
        <v>152</v>
      </c>
      <c r="AG144" t="s">
        <v>153</v>
      </c>
      <c r="AH144" t="s">
        <v>154</v>
      </c>
      <c r="AI144" t="s">
        <v>155</v>
      </c>
      <c r="AJ144" t="s">
        <v>156</v>
      </c>
      <c r="AL144" t="s">
        <v>282</v>
      </c>
      <c r="AM144" t="s">
        <v>287</v>
      </c>
      <c r="BB144" t="s">
        <v>296</v>
      </c>
    </row>
    <row r="145" spans="1:163" hidden="true">
      <c r="C145" s="214" t="s">
        <v>297</v>
      </c>
      <c r="D145" s="215">
        <v>1</v>
      </c>
      <c r="E145" s="216" t="s">
        <v>110</v>
      </c>
      <c r="F145" s="217">
        <v>1</v>
      </c>
      <c r="U145" t="s">
        <v>298</v>
      </c>
      <c r="V145" t="s">
        <v>298</v>
      </c>
      <c r="X145" t="s">
        <v>298</v>
      </c>
      <c r="Y145" t="s">
        <v>298</v>
      </c>
      <c r="AC145" t="s">
        <v>298</v>
      </c>
      <c r="AE145" t="s">
        <v>298</v>
      </c>
      <c r="AI145" t="s">
        <v>298</v>
      </c>
      <c r="AJ145" t="s">
        <v>298</v>
      </c>
      <c r="AZ145" t="s">
        <v>21</v>
      </c>
      <c r="BA145" s="79" t="s">
        <v>299</v>
      </c>
      <c r="BB145" t="s">
        <v>145</v>
      </c>
    </row>
    <row r="146" spans="1:163" hidden="true">
      <c r="C146" s="214" t="s">
        <v>300</v>
      </c>
      <c r="D146" s="215">
        <v>2</v>
      </c>
      <c r="E146" s="216" t="s">
        <v>111</v>
      </c>
      <c r="F146" s="217">
        <v>2</v>
      </c>
      <c r="S146" t="s">
        <v>298</v>
      </c>
      <c r="T146" t="s">
        <v>298</v>
      </c>
      <c r="U146" t="s">
        <v>298</v>
      </c>
      <c r="V146" t="s">
        <v>298</v>
      </c>
      <c r="W146" t="s">
        <v>298</v>
      </c>
      <c r="X146" t="s">
        <v>298</v>
      </c>
      <c r="AC146" t="s">
        <v>298</v>
      </c>
      <c r="AE146" t="s">
        <v>298</v>
      </c>
      <c r="AI146" t="s">
        <v>298</v>
      </c>
      <c r="AJ146" t="s">
        <v>298</v>
      </c>
      <c r="AZ146" t="s">
        <v>150</v>
      </c>
      <c r="BA146" s="79">
        <v>28000</v>
      </c>
      <c r="BB146" t="s">
        <v>144</v>
      </c>
    </row>
    <row r="147" spans="1:163" hidden="true">
      <c r="C147" s="214" t="s">
        <v>301</v>
      </c>
      <c r="D147" s="215">
        <v>3</v>
      </c>
      <c r="E147" s="216" t="s">
        <v>112</v>
      </c>
      <c r="F147" s="217">
        <v>3</v>
      </c>
      <c r="U147" t="s">
        <v>298</v>
      </c>
      <c r="V147" t="s">
        <v>298</v>
      </c>
      <c r="X147" t="s">
        <v>298</v>
      </c>
      <c r="Y147" t="s">
        <v>298</v>
      </c>
      <c r="AC147" t="s">
        <v>298</v>
      </c>
      <c r="AE147" t="s">
        <v>298</v>
      </c>
      <c r="AI147" t="s">
        <v>298</v>
      </c>
      <c r="AJ147" t="s">
        <v>298</v>
      </c>
      <c r="AZ147" t="s">
        <v>288</v>
      </c>
      <c r="BA147" s="79">
        <v>25000</v>
      </c>
      <c r="BB147" t="s">
        <v>144</v>
      </c>
    </row>
    <row r="148" spans="1:163" hidden="true">
      <c r="C148" s="214" t="s">
        <v>302</v>
      </c>
      <c r="D148" s="215">
        <v>4</v>
      </c>
      <c r="E148" s="216" t="s">
        <v>113</v>
      </c>
      <c r="F148" s="217">
        <v>4</v>
      </c>
      <c r="T148" t="s">
        <v>298</v>
      </c>
      <c r="V148" t="s">
        <v>298</v>
      </c>
      <c r="W148" t="s">
        <v>298</v>
      </c>
      <c r="X148" t="s">
        <v>298</v>
      </c>
      <c r="Z148" t="s">
        <v>298</v>
      </c>
      <c r="AC148" t="s">
        <v>298</v>
      </c>
      <c r="AH148" t="s">
        <v>298</v>
      </c>
      <c r="AZ148" t="s">
        <v>289</v>
      </c>
      <c r="BA148" s="79">
        <v>23000</v>
      </c>
      <c r="BB148" t="s">
        <v>144</v>
      </c>
    </row>
    <row r="149" spans="1:163" hidden="true">
      <c r="C149" s="214" t="s">
        <v>303</v>
      </c>
      <c r="D149" s="215">
        <v>5</v>
      </c>
      <c r="E149" s="216" t="s">
        <v>114</v>
      </c>
      <c r="F149" s="217">
        <v>5</v>
      </c>
      <c r="T149" t="s">
        <v>298</v>
      </c>
      <c r="V149" t="s">
        <v>298</v>
      </c>
      <c r="W149" t="s">
        <v>298</v>
      </c>
      <c r="X149" t="s">
        <v>298</v>
      </c>
      <c r="Z149" t="s">
        <v>298</v>
      </c>
      <c r="AC149" t="s">
        <v>298</v>
      </c>
      <c r="AE149" t="s">
        <v>298</v>
      </c>
      <c r="AI149" t="s">
        <v>298</v>
      </c>
      <c r="AJ149" t="s">
        <v>298</v>
      </c>
      <c r="AZ149" t="s">
        <v>290</v>
      </c>
      <c r="BA149" s="79">
        <v>21000</v>
      </c>
      <c r="BB149" t="s">
        <v>144</v>
      </c>
    </row>
    <row r="150" spans="1:163" hidden="true">
      <c r="C150" s="214" t="s">
        <v>304</v>
      </c>
      <c r="D150" s="215">
        <v>6</v>
      </c>
      <c r="E150" s="216" t="s">
        <v>115</v>
      </c>
      <c r="F150" s="217">
        <v>6</v>
      </c>
      <c r="U150" t="s">
        <v>298</v>
      </c>
      <c r="V150" t="s">
        <v>298</v>
      </c>
      <c r="X150" t="s">
        <v>298</v>
      </c>
      <c r="Y150" t="s">
        <v>298</v>
      </c>
      <c r="AC150" t="s">
        <v>298</v>
      </c>
      <c r="AE150" t="s">
        <v>298</v>
      </c>
      <c r="AI150" t="s">
        <v>298</v>
      </c>
      <c r="AJ150" t="s">
        <v>298</v>
      </c>
      <c r="AZ150" t="s">
        <v>291</v>
      </c>
      <c r="BA150" s="79">
        <v>19000</v>
      </c>
      <c r="BB150" t="s">
        <v>144</v>
      </c>
    </row>
    <row r="151" spans="1:163" hidden="true">
      <c r="C151" s="214" t="s">
        <v>305</v>
      </c>
      <c r="D151" s="215">
        <v>7</v>
      </c>
      <c r="E151" s="216" t="s">
        <v>14</v>
      </c>
      <c r="F151" s="217">
        <v>7</v>
      </c>
      <c r="H151" t="s">
        <v>298</v>
      </c>
      <c r="I151" t="s">
        <v>298</v>
      </c>
      <c r="S151" t="s">
        <v>298</v>
      </c>
      <c r="T151" t="s">
        <v>298</v>
      </c>
      <c r="V151" t="s">
        <v>298</v>
      </c>
      <c r="W151" t="s">
        <v>298</v>
      </c>
      <c r="X151" t="s">
        <v>298</v>
      </c>
      <c r="Y151" t="s">
        <v>298</v>
      </c>
      <c r="Z151" t="s">
        <v>298</v>
      </c>
      <c r="AC151" t="s">
        <v>298</v>
      </c>
      <c r="AE151" t="s">
        <v>298</v>
      </c>
      <c r="AI151" t="s">
        <v>298</v>
      </c>
      <c r="AJ151" t="s">
        <v>298</v>
      </c>
      <c r="AZ151" t="s">
        <v>83</v>
      </c>
      <c r="BA151" s="79">
        <v>17000</v>
      </c>
      <c r="BB151" t="s">
        <v>144</v>
      </c>
    </row>
    <row r="152" spans="1:163" hidden="true">
      <c r="C152" s="214" t="s">
        <v>306</v>
      </c>
      <c r="D152" s="215">
        <v>8</v>
      </c>
      <c r="E152" s="216" t="s">
        <v>116</v>
      </c>
      <c r="F152" s="217">
        <v>8</v>
      </c>
      <c r="I152" t="s">
        <v>298</v>
      </c>
      <c r="S152" t="s">
        <v>298</v>
      </c>
      <c r="T152" t="s">
        <v>298</v>
      </c>
      <c r="V152" t="s">
        <v>298</v>
      </c>
      <c r="W152" t="s">
        <v>298</v>
      </c>
      <c r="X152" t="s">
        <v>298</v>
      </c>
      <c r="Y152" t="s">
        <v>298</v>
      </c>
      <c r="Z152" t="s">
        <v>298</v>
      </c>
      <c r="AD152" t="s">
        <v>298</v>
      </c>
      <c r="AF152" t="s">
        <v>298</v>
      </c>
      <c r="AG152" t="s">
        <v>298</v>
      </c>
      <c r="AH152" t="s">
        <v>298</v>
      </c>
      <c r="AI152" t="s">
        <v>298</v>
      </c>
      <c r="AJ152" t="s">
        <v>298</v>
      </c>
      <c r="AZ152" t="s">
        <v>84</v>
      </c>
      <c r="BA152" s="79">
        <v>15000</v>
      </c>
      <c r="BB152" t="s">
        <v>144</v>
      </c>
    </row>
    <row r="153" spans="1:163" hidden="true">
      <c r="C153" s="214" t="s">
        <v>307</v>
      </c>
      <c r="D153" s="215">
        <v>9</v>
      </c>
      <c r="E153" s="216" t="s">
        <v>117</v>
      </c>
      <c r="F153" s="217">
        <v>9</v>
      </c>
      <c r="S153" t="s">
        <v>298</v>
      </c>
      <c r="T153" t="s">
        <v>298</v>
      </c>
      <c r="U153" t="s">
        <v>298</v>
      </c>
      <c r="V153" t="s">
        <v>298</v>
      </c>
      <c r="W153" t="s">
        <v>298</v>
      </c>
      <c r="X153" t="s">
        <v>298</v>
      </c>
      <c r="AC153" t="s">
        <v>298</v>
      </c>
      <c r="AE153" t="s">
        <v>298</v>
      </c>
      <c r="AI153" t="s">
        <v>298</v>
      </c>
      <c r="AJ153" t="s">
        <v>298</v>
      </c>
      <c r="AZ153" t="s">
        <v>138</v>
      </c>
      <c r="BA153" s="79">
        <v>13000</v>
      </c>
      <c r="BB153" t="s">
        <v>144</v>
      </c>
    </row>
    <row r="154" spans="1:163" hidden="true">
      <c r="C154" s="214" t="s">
        <v>308</v>
      </c>
      <c r="D154" s="215">
        <v>10</v>
      </c>
      <c r="E154" s="216" t="s">
        <v>118</v>
      </c>
      <c r="F154" s="217">
        <v>10</v>
      </c>
      <c r="T154" t="s">
        <v>298</v>
      </c>
      <c r="V154" t="s">
        <v>298</v>
      </c>
      <c r="W154" t="s">
        <v>298</v>
      </c>
      <c r="X154" t="s">
        <v>298</v>
      </c>
      <c r="Z154" t="s">
        <v>298</v>
      </c>
      <c r="AC154" t="s">
        <v>298</v>
      </c>
      <c r="AE154" t="s">
        <v>298</v>
      </c>
      <c r="AI154" t="s">
        <v>298</v>
      </c>
      <c r="AJ154" t="s">
        <v>298</v>
      </c>
      <c r="AZ154" t="s">
        <v>139</v>
      </c>
      <c r="BA154" s="79">
        <v>11000</v>
      </c>
      <c r="BB154" t="s">
        <v>144</v>
      </c>
    </row>
    <row r="155" spans="1:163" hidden="true">
      <c r="C155" s="214" t="s">
        <v>309</v>
      </c>
      <c r="D155" s="215">
        <v>11</v>
      </c>
      <c r="E155" s="216" t="s">
        <v>310</v>
      </c>
      <c r="F155" s="217">
        <v>11</v>
      </c>
      <c r="S155" t="s">
        <v>298</v>
      </c>
      <c r="T155" t="s">
        <v>298</v>
      </c>
      <c r="U155" t="s">
        <v>298</v>
      </c>
      <c r="V155" t="s">
        <v>298</v>
      </c>
      <c r="W155" t="s">
        <v>298</v>
      </c>
      <c r="X155" t="s">
        <v>298</v>
      </c>
      <c r="Y155" t="s">
        <v>298</v>
      </c>
      <c r="AC155" t="s">
        <v>298</v>
      </c>
      <c r="AE155" t="s">
        <v>298</v>
      </c>
      <c r="AI155" t="s">
        <v>298</v>
      </c>
      <c r="AJ155" t="s">
        <v>298</v>
      </c>
      <c r="AZ155" s="79" t="s">
        <v>141</v>
      </c>
      <c r="BA155" s="79">
        <v>28000</v>
      </c>
      <c r="BB155" t="s">
        <v>289</v>
      </c>
    </row>
    <row r="156" spans="1:163" hidden="true">
      <c r="C156" s="214" t="s">
        <v>311</v>
      </c>
      <c r="D156" s="215">
        <v>12</v>
      </c>
      <c r="E156" s="216" t="s">
        <v>121</v>
      </c>
      <c r="F156" s="217">
        <v>12</v>
      </c>
      <c r="S156" t="s">
        <v>298</v>
      </c>
      <c r="T156" t="s">
        <v>298</v>
      </c>
      <c r="V156" t="s">
        <v>298</v>
      </c>
      <c r="W156" t="s">
        <v>298</v>
      </c>
      <c r="X156" t="s">
        <v>298</v>
      </c>
      <c r="Y156" t="s">
        <v>298</v>
      </c>
      <c r="Z156" t="s">
        <v>298</v>
      </c>
      <c r="AC156" t="s">
        <v>298</v>
      </c>
      <c r="AE156" t="s">
        <v>298</v>
      </c>
      <c r="AI156" t="s">
        <v>298</v>
      </c>
      <c r="AJ156" t="s">
        <v>298</v>
      </c>
      <c r="AZ156" t="s">
        <v>142</v>
      </c>
      <c r="BA156" s="79">
        <v>25000</v>
      </c>
      <c r="BB156" t="s">
        <v>289</v>
      </c>
    </row>
    <row r="157" spans="1:163" hidden="true">
      <c r="C157" s="214" t="s">
        <v>312</v>
      </c>
      <c r="D157" s="215">
        <v>13</v>
      </c>
      <c r="E157" s="216" t="s">
        <v>122</v>
      </c>
      <c r="F157" s="217">
        <v>13</v>
      </c>
      <c r="T157" t="s">
        <v>298</v>
      </c>
      <c r="V157" t="s">
        <v>298</v>
      </c>
      <c r="W157" t="s">
        <v>298</v>
      </c>
      <c r="X157" t="s">
        <v>298</v>
      </c>
      <c r="Z157" t="s">
        <v>298</v>
      </c>
      <c r="AC157" t="s">
        <v>298</v>
      </c>
      <c r="AE157" t="s">
        <v>298</v>
      </c>
      <c r="AI157" t="s">
        <v>298</v>
      </c>
      <c r="AJ157" t="s">
        <v>298</v>
      </c>
      <c r="AZ157" t="s">
        <v>143</v>
      </c>
      <c r="BA157" s="79">
        <v>23000</v>
      </c>
      <c r="BB157" t="s">
        <v>289</v>
      </c>
    </row>
    <row r="158" spans="1:163" hidden="true">
      <c r="C158" s="214" t="s">
        <v>313</v>
      </c>
      <c r="D158" s="215">
        <v>14</v>
      </c>
      <c r="E158" s="216" t="s">
        <v>123</v>
      </c>
      <c r="F158" s="217">
        <v>14</v>
      </c>
      <c r="T158" t="s">
        <v>298</v>
      </c>
      <c r="V158" t="s">
        <v>298</v>
      </c>
      <c r="W158" t="s">
        <v>298</v>
      </c>
      <c r="X158" t="s">
        <v>298</v>
      </c>
      <c r="Z158" t="s">
        <v>298</v>
      </c>
      <c r="AC158" t="s">
        <v>298</v>
      </c>
      <c r="AE158" t="s">
        <v>298</v>
      </c>
      <c r="AI158" t="s">
        <v>298</v>
      </c>
      <c r="AJ158" t="s">
        <v>298</v>
      </c>
      <c r="AZ158" t="s">
        <v>144</v>
      </c>
      <c r="BA158" s="79">
        <v>17000</v>
      </c>
      <c r="BB158" t="s">
        <v>289</v>
      </c>
    </row>
    <row r="159" spans="1:163" hidden="true">
      <c r="C159" s="214" t="s">
        <v>314</v>
      </c>
      <c r="D159" s="215">
        <v>15</v>
      </c>
      <c r="E159" s="216" t="s">
        <v>124</v>
      </c>
      <c r="F159" s="217">
        <v>15</v>
      </c>
      <c r="U159" t="s">
        <v>298</v>
      </c>
      <c r="V159" t="s">
        <v>298</v>
      </c>
      <c r="X159" t="s">
        <v>298</v>
      </c>
      <c r="Y159" t="s">
        <v>298</v>
      </c>
      <c r="AC159" t="s">
        <v>298</v>
      </c>
      <c r="AE159" t="s">
        <v>298</v>
      </c>
      <c r="AI159" t="s">
        <v>298</v>
      </c>
      <c r="AJ159" t="s">
        <v>298</v>
      </c>
      <c r="AZ159" t="s">
        <v>145</v>
      </c>
      <c r="BA159" s="79">
        <v>15000</v>
      </c>
      <c r="BB159" t="s">
        <v>289</v>
      </c>
    </row>
    <row r="160" spans="1:163" hidden="true">
      <c r="C160" s="214" t="s">
        <v>315</v>
      </c>
      <c r="D160" s="215">
        <v>16</v>
      </c>
      <c r="E160" s="216" t="s">
        <v>125</v>
      </c>
      <c r="F160" s="217">
        <v>16</v>
      </c>
      <c r="I160" t="s">
        <v>298</v>
      </c>
      <c r="S160" t="s">
        <v>298</v>
      </c>
      <c r="T160" t="s">
        <v>298</v>
      </c>
      <c r="V160" t="s">
        <v>298</v>
      </c>
      <c r="W160" t="s">
        <v>298</v>
      </c>
      <c r="X160" t="s">
        <v>298</v>
      </c>
      <c r="Y160" t="s">
        <v>298</v>
      </c>
      <c r="Z160" t="s">
        <v>298</v>
      </c>
      <c r="AD160" t="s">
        <v>298</v>
      </c>
      <c r="AF160" t="s">
        <v>298</v>
      </c>
      <c r="AG160" t="s">
        <v>298</v>
      </c>
      <c r="AH160" t="s">
        <v>298</v>
      </c>
      <c r="AI160" t="s">
        <v>298</v>
      </c>
      <c r="AJ160" t="s">
        <v>298</v>
      </c>
      <c r="AZ160" t="s">
        <v>146</v>
      </c>
      <c r="BA160" s="79">
        <v>13000</v>
      </c>
      <c r="BB160" t="s">
        <v>289</v>
      </c>
    </row>
    <row r="161" spans="1:163" hidden="true">
      <c r="C161" s="214" t="s">
        <v>316</v>
      </c>
      <c r="D161" s="215">
        <v>17</v>
      </c>
      <c r="E161" s="216" t="s">
        <v>317</v>
      </c>
      <c r="F161" s="217">
        <v>17</v>
      </c>
      <c r="I161" t="s">
        <v>298</v>
      </c>
      <c r="U161" t="s">
        <v>298</v>
      </c>
      <c r="V161" t="s">
        <v>298</v>
      </c>
      <c r="X161" t="s">
        <v>298</v>
      </c>
      <c r="Y161" t="s">
        <v>298</v>
      </c>
      <c r="AD161" t="s">
        <v>298</v>
      </c>
      <c r="AF161" t="s">
        <v>298</v>
      </c>
      <c r="AG161" t="s">
        <v>298</v>
      </c>
      <c r="AH161" t="s">
        <v>298</v>
      </c>
      <c r="AI161" t="s">
        <v>298</v>
      </c>
      <c r="AJ161" t="s">
        <v>298</v>
      </c>
      <c r="AZ161" t="s">
        <v>147</v>
      </c>
      <c r="BA161" s="79">
        <v>12000</v>
      </c>
      <c r="BB161" t="s">
        <v>289</v>
      </c>
    </row>
    <row r="162" spans="1:163" hidden="true">
      <c r="C162" s="214" t="s">
        <v>318</v>
      </c>
      <c r="D162" s="215">
        <v>18</v>
      </c>
      <c r="E162" s="216" t="s">
        <v>126</v>
      </c>
      <c r="F162" s="217">
        <v>18</v>
      </c>
      <c r="I162" t="s">
        <v>298</v>
      </c>
      <c r="U162" t="s">
        <v>298</v>
      </c>
      <c r="V162" t="s">
        <v>298</v>
      </c>
      <c r="X162" t="s">
        <v>298</v>
      </c>
      <c r="Y162" t="s">
        <v>298</v>
      </c>
      <c r="AD162" t="s">
        <v>298</v>
      </c>
      <c r="AF162" t="s">
        <v>298</v>
      </c>
      <c r="AG162" t="s">
        <v>298</v>
      </c>
      <c r="AH162" t="s">
        <v>298</v>
      </c>
      <c r="AI162" t="s">
        <v>298</v>
      </c>
      <c r="AJ162" t="s">
        <v>298</v>
      </c>
      <c r="AZ162" t="s">
        <v>148</v>
      </c>
      <c r="BA162" s="79">
        <v>10000</v>
      </c>
      <c r="BB162" t="s">
        <v>289</v>
      </c>
    </row>
    <row r="163" spans="1:163" hidden="true">
      <c r="C163" s="214" t="s">
        <v>319</v>
      </c>
      <c r="D163" s="215">
        <v>19</v>
      </c>
      <c r="E163" s="216" t="s">
        <v>127</v>
      </c>
      <c r="F163" s="217">
        <v>19</v>
      </c>
      <c r="I163" t="s">
        <v>298</v>
      </c>
      <c r="S163" t="s">
        <v>298</v>
      </c>
      <c r="U163" t="s">
        <v>298</v>
      </c>
      <c r="V163" t="s">
        <v>298</v>
      </c>
      <c r="W163" t="s">
        <v>298</v>
      </c>
      <c r="X163" t="s">
        <v>298</v>
      </c>
      <c r="Y163" t="s">
        <v>298</v>
      </c>
      <c r="AD163" t="s">
        <v>298</v>
      </c>
      <c r="AF163" t="s">
        <v>298</v>
      </c>
      <c r="AG163" t="s">
        <v>298</v>
      </c>
      <c r="AH163" t="s">
        <v>298</v>
      </c>
      <c r="AI163" t="s">
        <v>298</v>
      </c>
      <c r="AJ163" t="s">
        <v>298</v>
      </c>
      <c r="AZ163" t="s">
        <v>149</v>
      </c>
      <c r="BA163" s="79">
        <v>8000</v>
      </c>
      <c r="BB163" t="s">
        <v>289</v>
      </c>
    </row>
    <row r="164" spans="1:163" hidden="true">
      <c r="C164" s="214" t="s">
        <v>320</v>
      </c>
      <c r="D164" s="215">
        <v>20</v>
      </c>
      <c r="E164" s="216" t="s">
        <v>128</v>
      </c>
      <c r="F164" s="217">
        <v>20</v>
      </c>
      <c r="I164" t="s">
        <v>298</v>
      </c>
      <c r="S164" t="s">
        <v>298</v>
      </c>
      <c r="T164" t="s">
        <v>298</v>
      </c>
      <c r="V164" t="s">
        <v>298</v>
      </c>
      <c r="W164" t="s">
        <v>298</v>
      </c>
      <c r="X164" t="s">
        <v>298</v>
      </c>
      <c r="Y164" t="s">
        <v>298</v>
      </c>
      <c r="Z164" t="s">
        <v>298</v>
      </c>
      <c r="AD164" t="s">
        <v>298</v>
      </c>
      <c r="AF164" t="s">
        <v>298</v>
      </c>
      <c r="AG164" t="s">
        <v>298</v>
      </c>
      <c r="AH164" t="s">
        <v>298</v>
      </c>
      <c r="AI164" t="s">
        <v>298</v>
      </c>
      <c r="AJ164" t="s">
        <v>298</v>
      </c>
    </row>
    <row r="165" spans="1:163" hidden="true">
      <c r="C165" s="214" t="s">
        <v>321</v>
      </c>
      <c r="D165" s="215">
        <v>21</v>
      </c>
      <c r="E165" s="216" t="s">
        <v>129</v>
      </c>
      <c r="F165" s="217">
        <v>21</v>
      </c>
      <c r="U165" t="s">
        <v>298</v>
      </c>
      <c r="V165" t="s">
        <v>298</v>
      </c>
      <c r="X165" t="s">
        <v>298</v>
      </c>
      <c r="Y165" t="s">
        <v>298</v>
      </c>
      <c r="AC165" t="s">
        <v>298</v>
      </c>
      <c r="AE165" t="s">
        <v>298</v>
      </c>
      <c r="AI165" t="s">
        <v>298</v>
      </c>
      <c r="AJ165" t="s">
        <v>298</v>
      </c>
    </row>
    <row r="166" spans="1:163" hidden="true">
      <c r="C166" s="214" t="s">
        <v>322</v>
      </c>
      <c r="D166" s="215">
        <v>22</v>
      </c>
      <c r="E166" s="216" t="s">
        <v>130</v>
      </c>
      <c r="F166" s="217">
        <v>22</v>
      </c>
      <c r="I166" t="s">
        <v>298</v>
      </c>
      <c r="S166" t="s">
        <v>298</v>
      </c>
      <c r="T166" t="s">
        <v>298</v>
      </c>
      <c r="V166" t="s">
        <v>298</v>
      </c>
      <c r="W166" t="s">
        <v>298</v>
      </c>
      <c r="X166" t="s">
        <v>298</v>
      </c>
      <c r="Y166" t="s">
        <v>298</v>
      </c>
      <c r="Z166" t="s">
        <v>298</v>
      </c>
      <c r="AD166" t="s">
        <v>298</v>
      </c>
      <c r="AF166" t="s">
        <v>298</v>
      </c>
      <c r="AG166" t="s">
        <v>298</v>
      </c>
      <c r="AH166" t="s">
        <v>298</v>
      </c>
      <c r="AI166" t="s">
        <v>298</v>
      </c>
      <c r="AJ166" t="s">
        <v>298</v>
      </c>
    </row>
    <row r="167" spans="1:163" hidden="true">
      <c r="C167" s="214" t="s">
        <v>323</v>
      </c>
      <c r="D167" s="215">
        <v>23</v>
      </c>
      <c r="E167" s="216" t="s">
        <v>131</v>
      </c>
      <c r="F167" s="217">
        <v>23</v>
      </c>
      <c r="S167" t="s">
        <v>298</v>
      </c>
      <c r="U167" t="s">
        <v>298</v>
      </c>
      <c r="V167" t="s">
        <v>298</v>
      </c>
      <c r="W167" t="s">
        <v>298</v>
      </c>
      <c r="X167" t="s">
        <v>298</v>
      </c>
      <c r="Y167" t="s">
        <v>298</v>
      </c>
      <c r="AC167" t="s">
        <v>298</v>
      </c>
      <c r="AE167" t="s">
        <v>298</v>
      </c>
      <c r="AI167" t="s">
        <v>298</v>
      </c>
      <c r="AJ167" t="s">
        <v>298</v>
      </c>
    </row>
    <row r="168" spans="1:163" hidden="true">
      <c r="C168" s="214" t="s">
        <v>324</v>
      </c>
      <c r="D168" s="215">
        <v>24</v>
      </c>
      <c r="E168" s="216" t="s">
        <v>325</v>
      </c>
      <c r="F168" s="217">
        <v>24</v>
      </c>
      <c r="U168" t="s">
        <v>298</v>
      </c>
      <c r="V168" t="s">
        <v>298</v>
      </c>
      <c r="X168" t="s">
        <v>298</v>
      </c>
      <c r="Y168" t="s">
        <v>298</v>
      </c>
      <c r="AC168" t="s">
        <v>298</v>
      </c>
      <c r="AE168" t="s">
        <v>298</v>
      </c>
      <c r="AI168" t="s">
        <v>298</v>
      </c>
      <c r="AJ168" t="s">
        <v>298</v>
      </c>
    </row>
    <row r="169" spans="1:163" hidden="true">
      <c r="C169" s="214" t="s">
        <v>326</v>
      </c>
      <c r="D169" s="215">
        <v>25</v>
      </c>
      <c r="E169" s="216" t="s">
        <v>132</v>
      </c>
      <c r="F169" s="217">
        <v>25</v>
      </c>
      <c r="I169" t="s">
        <v>298</v>
      </c>
      <c r="S169" t="s">
        <v>298</v>
      </c>
      <c r="T169" t="s">
        <v>298</v>
      </c>
      <c r="V169" t="s">
        <v>298</v>
      </c>
      <c r="W169" t="s">
        <v>298</v>
      </c>
      <c r="X169" t="s">
        <v>298</v>
      </c>
      <c r="Y169" t="s">
        <v>298</v>
      </c>
      <c r="Z169" t="s">
        <v>298</v>
      </c>
      <c r="AD169" t="s">
        <v>298</v>
      </c>
      <c r="AF169" t="s">
        <v>298</v>
      </c>
      <c r="AG169" t="s">
        <v>298</v>
      </c>
      <c r="AH169" t="s">
        <v>298</v>
      </c>
      <c r="AI169" t="s">
        <v>298</v>
      </c>
      <c r="AJ169" t="s">
        <v>298</v>
      </c>
    </row>
    <row r="170" spans="1:163" hidden="true">
      <c r="C170" s="214" t="s">
        <v>327</v>
      </c>
      <c r="D170" s="215">
        <v>26</v>
      </c>
      <c r="E170" s="216" t="s">
        <v>328</v>
      </c>
      <c r="F170" s="217">
        <v>26</v>
      </c>
      <c r="U170" t="s">
        <v>298</v>
      </c>
      <c r="V170" t="s">
        <v>298</v>
      </c>
      <c r="X170" t="s">
        <v>298</v>
      </c>
      <c r="Y170" t="s">
        <v>298</v>
      </c>
      <c r="AC170" t="s">
        <v>298</v>
      </c>
      <c r="AE170" t="s">
        <v>298</v>
      </c>
      <c r="AI170" t="s">
        <v>298</v>
      </c>
      <c r="AJ170" t="s">
        <v>298</v>
      </c>
    </row>
    <row r="171" spans="1:163" hidden="true">
      <c r="C171" s="214" t="s">
        <v>329</v>
      </c>
      <c r="D171" s="215">
        <v>27</v>
      </c>
      <c r="E171" s="216" t="s">
        <v>133</v>
      </c>
      <c r="F171" s="217">
        <v>27</v>
      </c>
      <c r="S171" t="s">
        <v>298</v>
      </c>
      <c r="T171" t="s">
        <v>298</v>
      </c>
      <c r="V171" t="s">
        <v>298</v>
      </c>
      <c r="W171" t="s">
        <v>298</v>
      </c>
      <c r="X171" t="s">
        <v>298</v>
      </c>
      <c r="Y171" t="s">
        <v>298</v>
      </c>
      <c r="Z171" t="s">
        <v>298</v>
      </c>
      <c r="AC171" t="s">
        <v>298</v>
      </c>
      <c r="AE171" t="s">
        <v>298</v>
      </c>
      <c r="AI171" t="s">
        <v>298</v>
      </c>
      <c r="AJ171" t="s">
        <v>298</v>
      </c>
    </row>
    <row r="172" spans="1:163" hidden="true">
      <c r="C172" s="214" t="s">
        <v>330</v>
      </c>
      <c r="D172" s="215">
        <v>28</v>
      </c>
      <c r="E172" s="216" t="s">
        <v>134</v>
      </c>
      <c r="F172" s="217">
        <v>28</v>
      </c>
      <c r="U172" t="s">
        <v>298</v>
      </c>
      <c r="V172" t="s">
        <v>298</v>
      </c>
      <c r="X172" t="s">
        <v>298</v>
      </c>
      <c r="Y172" t="s">
        <v>298</v>
      </c>
      <c r="AC172" t="s">
        <v>298</v>
      </c>
      <c r="AE172" t="s">
        <v>298</v>
      </c>
      <c r="AI172" t="s">
        <v>298</v>
      </c>
      <c r="AJ172" t="s">
        <v>298</v>
      </c>
    </row>
    <row r="173" spans="1:163" hidden="true">
      <c r="C173" s="214" t="s">
        <v>331</v>
      </c>
      <c r="D173" s="215">
        <v>29</v>
      </c>
      <c r="E173" s="216" t="s">
        <v>332</v>
      </c>
      <c r="F173" s="217">
        <v>29</v>
      </c>
      <c r="H173" t="s">
        <v>298</v>
      </c>
      <c r="I173" t="s">
        <v>298</v>
      </c>
      <c r="S173" t="s">
        <v>298</v>
      </c>
      <c r="T173" t="s">
        <v>298</v>
      </c>
      <c r="V173" t="s">
        <v>298</v>
      </c>
      <c r="W173" t="s">
        <v>298</v>
      </c>
      <c r="X173" t="s">
        <v>298</v>
      </c>
      <c r="Y173" t="s">
        <v>298</v>
      </c>
      <c r="Z173" t="s">
        <v>298</v>
      </c>
      <c r="AD173" t="s">
        <v>298</v>
      </c>
      <c r="AF173" t="s">
        <v>298</v>
      </c>
      <c r="AG173" t="s">
        <v>298</v>
      </c>
      <c r="AH173" t="s">
        <v>298</v>
      </c>
      <c r="AI173" t="s">
        <v>298</v>
      </c>
      <c r="AJ173" t="s">
        <v>298</v>
      </c>
    </row>
    <row r="174" spans="1:163" hidden="true">
      <c r="C174" s="214" t="s">
        <v>333</v>
      </c>
      <c r="D174" s="215">
        <v>30</v>
      </c>
      <c r="E174" s="216" t="s">
        <v>135</v>
      </c>
      <c r="F174" s="217">
        <v>30</v>
      </c>
      <c r="S174" t="s">
        <v>298</v>
      </c>
      <c r="T174" t="s">
        <v>298</v>
      </c>
      <c r="V174" t="s">
        <v>298</v>
      </c>
      <c r="W174" t="s">
        <v>298</v>
      </c>
      <c r="X174" t="s">
        <v>298</v>
      </c>
      <c r="Y174" t="s">
        <v>298</v>
      </c>
      <c r="Z174" t="s">
        <v>298</v>
      </c>
      <c r="AC174" t="s">
        <v>298</v>
      </c>
      <c r="AE174" t="s">
        <v>298</v>
      </c>
      <c r="AI174" t="s">
        <v>298</v>
      </c>
      <c r="AJ174" t="s">
        <v>298</v>
      </c>
    </row>
    <row r="175" spans="1:163" hidden="true">
      <c r="C175" s="214" t="s">
        <v>334</v>
      </c>
      <c r="D175" s="215">
        <v>31</v>
      </c>
      <c r="E175" s="216" t="s">
        <v>136</v>
      </c>
      <c r="F175" s="217">
        <v>31</v>
      </c>
      <c r="U175" t="s">
        <v>298</v>
      </c>
      <c r="V175" t="s">
        <v>298</v>
      </c>
      <c r="X175" t="s">
        <v>298</v>
      </c>
      <c r="Y175" t="s">
        <v>298</v>
      </c>
      <c r="AC175" t="s">
        <v>298</v>
      </c>
      <c r="AE175" t="s">
        <v>298</v>
      </c>
      <c r="AI175" t="s">
        <v>298</v>
      </c>
      <c r="AJ175" t="s">
        <v>298</v>
      </c>
    </row>
    <row r="176" spans="1:163" hidden="true">
      <c r="C176" s="214" t="s">
        <v>335</v>
      </c>
      <c r="D176" s="215">
        <v>32</v>
      </c>
      <c r="E176" s="216" t="s">
        <v>137</v>
      </c>
      <c r="F176" s="217">
        <v>32</v>
      </c>
      <c r="H176" t="s">
        <v>298</v>
      </c>
      <c r="I176" t="s">
        <v>298</v>
      </c>
      <c r="S176" t="s">
        <v>298</v>
      </c>
      <c r="T176" t="s">
        <v>298</v>
      </c>
      <c r="U176" t="s">
        <v>298</v>
      </c>
      <c r="V176" t="s">
        <v>298</v>
      </c>
      <c r="W176" t="s">
        <v>298</v>
      </c>
      <c r="X176" t="s">
        <v>298</v>
      </c>
      <c r="Y176" t="s">
        <v>298</v>
      </c>
      <c r="Z176" t="s">
        <v>298</v>
      </c>
      <c r="AA176" t="s">
        <v>298</v>
      </c>
      <c r="AB176" t="s">
        <v>298</v>
      </c>
      <c r="AC176" t="s">
        <v>298</v>
      </c>
      <c r="AD176" t="s">
        <v>298</v>
      </c>
      <c r="AE176" t="s">
        <v>298</v>
      </c>
      <c r="AF176" t="s">
        <v>298</v>
      </c>
      <c r="AG176" t="s">
        <v>298</v>
      </c>
      <c r="AH176" t="s">
        <v>298</v>
      </c>
      <c r="AI176" t="s">
        <v>298</v>
      </c>
      <c r="AJ176" t="s">
        <v>298</v>
      </c>
    </row>
    <row r="177" spans="1:163" hidden="true">
      <c r="C177" s="214" t="s">
        <v>336</v>
      </c>
      <c r="D177" s="215">
        <v>33</v>
      </c>
      <c r="E177" s="216" t="s">
        <v>337</v>
      </c>
      <c r="F177" s="217">
        <v>33</v>
      </c>
      <c r="S177" t="s">
        <v>298</v>
      </c>
      <c r="T177" t="s">
        <v>298</v>
      </c>
      <c r="U177" t="s">
        <v>298</v>
      </c>
      <c r="V177" t="s">
        <v>298</v>
      </c>
      <c r="W177" t="s">
        <v>298</v>
      </c>
      <c r="X177" t="s">
        <v>298</v>
      </c>
      <c r="Y177" t="s">
        <v>298</v>
      </c>
      <c r="Z177" t="s">
        <v>298</v>
      </c>
      <c r="AA177" t="s">
        <v>298</v>
      </c>
      <c r="AB177" t="s">
        <v>298</v>
      </c>
      <c r="AC177" t="s">
        <v>298</v>
      </c>
      <c r="AD177" t="s">
        <v>298</v>
      </c>
      <c r="AE177" t="s">
        <v>298</v>
      </c>
      <c r="AF177" t="s">
        <v>298</v>
      </c>
      <c r="AG177" t="s">
        <v>298</v>
      </c>
      <c r="AH177" t="s">
        <v>298</v>
      </c>
      <c r="AI177" t="s">
        <v>298</v>
      </c>
      <c r="AJ177" t="s">
        <v>298</v>
      </c>
    </row>
    <row r="178" spans="1:163" hidden="true">
      <c r="C178" s="214" t="s">
        <v>338</v>
      </c>
      <c r="D178" s="215">
        <v>34</v>
      </c>
      <c r="E178" s="216" t="s">
        <v>339</v>
      </c>
      <c r="F178" s="217">
        <v>34</v>
      </c>
      <c r="H178" t="s">
        <v>298</v>
      </c>
      <c r="I178" t="s">
        <v>298</v>
      </c>
      <c r="S178" t="s">
        <v>298</v>
      </c>
      <c r="T178" t="s">
        <v>298</v>
      </c>
      <c r="U178" t="s">
        <v>298</v>
      </c>
      <c r="V178" t="s">
        <v>298</v>
      </c>
      <c r="W178" t="s">
        <v>298</v>
      </c>
      <c r="X178" t="s">
        <v>298</v>
      </c>
      <c r="Y178" t="s">
        <v>298</v>
      </c>
      <c r="Z178" t="s">
        <v>298</v>
      </c>
      <c r="AA178" t="s">
        <v>298</v>
      </c>
      <c r="AB178" t="s">
        <v>298</v>
      </c>
      <c r="AC178" t="s">
        <v>298</v>
      </c>
      <c r="AD178" t="s">
        <v>298</v>
      </c>
      <c r="AE178" t="s">
        <v>298</v>
      </c>
      <c r="AF178" t="s">
        <v>298</v>
      </c>
      <c r="AG178" t="s">
        <v>298</v>
      </c>
      <c r="AH178" t="s">
        <v>298</v>
      </c>
      <c r="AI178" t="s">
        <v>298</v>
      </c>
      <c r="AJ178" t="s">
        <v>298</v>
      </c>
    </row>
    <row r="179" spans="1:163" hidden="true">
      <c r="C179" s="214" t="s">
        <v>340</v>
      </c>
      <c r="D179" s="215">
        <v>35</v>
      </c>
      <c r="E179" s="216" t="s">
        <v>341</v>
      </c>
      <c r="F179" s="217">
        <v>35</v>
      </c>
      <c r="H179" t="s">
        <v>298</v>
      </c>
      <c r="I179" t="s">
        <v>298</v>
      </c>
      <c r="J179" t="s">
        <v>298</v>
      </c>
      <c r="S179" t="s">
        <v>298</v>
      </c>
      <c r="T179" t="s">
        <v>298</v>
      </c>
      <c r="U179" t="s">
        <v>298</v>
      </c>
      <c r="V179" t="s">
        <v>298</v>
      </c>
      <c r="W179" t="s">
        <v>298</v>
      </c>
      <c r="X179" t="s">
        <v>298</v>
      </c>
      <c r="Y179" t="s">
        <v>298</v>
      </c>
      <c r="Z179" t="s">
        <v>298</v>
      </c>
      <c r="AA179" t="s">
        <v>298</v>
      </c>
      <c r="AB179" t="s">
        <v>298</v>
      </c>
      <c r="AC179" t="s">
        <v>298</v>
      </c>
      <c r="AD179" t="s">
        <v>298</v>
      </c>
      <c r="AE179" t="s">
        <v>298</v>
      </c>
      <c r="AF179" t="s">
        <v>298</v>
      </c>
      <c r="AG179" t="s">
        <v>298</v>
      </c>
      <c r="AH179" t="s">
        <v>298</v>
      </c>
      <c r="AI179" t="s">
        <v>298</v>
      </c>
      <c r="AJ179" t="s">
        <v>298</v>
      </c>
    </row>
    <row r="180" spans="1:163" hidden="true">
      <c r="C180" s="214" t="s">
        <v>342</v>
      </c>
      <c r="D180" s="215">
        <v>36</v>
      </c>
      <c r="E180" s="216" t="s">
        <v>343</v>
      </c>
      <c r="F180" s="217">
        <v>36</v>
      </c>
      <c r="G180" t="s">
        <v>298</v>
      </c>
      <c r="H180" t="s">
        <v>298</v>
      </c>
      <c r="I180" t="s">
        <v>298</v>
      </c>
      <c r="S180" t="s">
        <v>298</v>
      </c>
      <c r="T180" t="s">
        <v>298</v>
      </c>
      <c r="U180" t="s">
        <v>298</v>
      </c>
      <c r="V180" t="s">
        <v>298</v>
      </c>
      <c r="W180" t="s">
        <v>298</v>
      </c>
      <c r="X180" t="s">
        <v>298</v>
      </c>
      <c r="Y180" t="s">
        <v>298</v>
      </c>
      <c r="Z180" t="s">
        <v>298</v>
      </c>
      <c r="AA180" t="s">
        <v>298</v>
      </c>
      <c r="AB180" t="s">
        <v>298</v>
      </c>
      <c r="AC180" t="s">
        <v>298</v>
      </c>
      <c r="AD180" t="s">
        <v>298</v>
      </c>
      <c r="AE180" t="s">
        <v>298</v>
      </c>
      <c r="AF180" t="s">
        <v>298</v>
      </c>
      <c r="AG180" t="s">
        <v>298</v>
      </c>
      <c r="AH180" t="s">
        <v>298</v>
      </c>
      <c r="AI180" t="s">
        <v>298</v>
      </c>
      <c r="AJ180" t="s">
        <v>298</v>
      </c>
      <c r="AL180" t="s">
        <v>298</v>
      </c>
      <c r="AM180" t="s">
        <v>298</v>
      </c>
    </row>
    <row r="181" spans="1:163" hidden="true">
      <c r="C181" s="214" t="s">
        <v>344</v>
      </c>
      <c r="D181" s="215">
        <v>37</v>
      </c>
      <c r="E181" s="216" t="s">
        <v>103</v>
      </c>
      <c r="F181" s="217">
        <v>37</v>
      </c>
      <c r="H181" t="s">
        <v>298</v>
      </c>
      <c r="I181" t="s">
        <v>298</v>
      </c>
      <c r="S181" t="s">
        <v>298</v>
      </c>
      <c r="T181" t="s">
        <v>298</v>
      </c>
      <c r="U181" t="s">
        <v>298</v>
      </c>
      <c r="V181" t="s">
        <v>298</v>
      </c>
      <c r="W181" t="s">
        <v>298</v>
      </c>
      <c r="X181" t="s">
        <v>298</v>
      </c>
      <c r="Y181" t="s">
        <v>298</v>
      </c>
      <c r="Z181" t="s">
        <v>298</v>
      </c>
      <c r="AA181" t="s">
        <v>298</v>
      </c>
      <c r="AB181" t="s">
        <v>298</v>
      </c>
      <c r="AC181" t="s">
        <v>298</v>
      </c>
      <c r="AD181" t="s">
        <v>298</v>
      </c>
      <c r="AE181" t="s">
        <v>298</v>
      </c>
      <c r="AF181" t="s">
        <v>298</v>
      </c>
      <c r="AG181" t="s">
        <v>298</v>
      </c>
      <c r="AH181" t="s">
        <v>298</v>
      </c>
      <c r="AI181" t="s">
        <v>298</v>
      </c>
      <c r="AJ181" t="s">
        <v>298</v>
      </c>
    </row>
    <row r="182" spans="1:163" hidden="true">
      <c r="C182" s="214" t="s">
        <v>11</v>
      </c>
      <c r="D182" s="215">
        <v>38</v>
      </c>
      <c r="E182" s="216" t="s">
        <v>104</v>
      </c>
      <c r="F182" s="217">
        <v>38</v>
      </c>
      <c r="H182" t="s">
        <v>298</v>
      </c>
      <c r="I182" t="s">
        <v>298</v>
      </c>
      <c r="L182" t="s">
        <v>298</v>
      </c>
      <c r="M182" t="s">
        <v>298</v>
      </c>
      <c r="N182" t="s">
        <v>298</v>
      </c>
      <c r="O182" t="s">
        <v>298</v>
      </c>
      <c r="P182" t="s">
        <v>298</v>
      </c>
      <c r="Q182" t="s">
        <v>298</v>
      </c>
      <c r="R182" t="s">
        <v>298</v>
      </c>
      <c r="S182" t="s">
        <v>298</v>
      </c>
      <c r="T182" t="s">
        <v>298</v>
      </c>
      <c r="U182" t="s">
        <v>298</v>
      </c>
      <c r="V182" t="s">
        <v>298</v>
      </c>
      <c r="W182" t="s">
        <v>298</v>
      </c>
      <c r="X182" t="s">
        <v>298</v>
      </c>
      <c r="Y182" t="s">
        <v>298</v>
      </c>
      <c r="Z182" t="s">
        <v>298</v>
      </c>
      <c r="AA182" t="s">
        <v>298</v>
      </c>
      <c r="AB182" t="s">
        <v>298</v>
      </c>
      <c r="AC182" t="s">
        <v>298</v>
      </c>
      <c r="AD182" t="s">
        <v>298</v>
      </c>
      <c r="AE182" t="s">
        <v>298</v>
      </c>
      <c r="AF182" t="s">
        <v>298</v>
      </c>
      <c r="AG182" t="s">
        <v>298</v>
      </c>
      <c r="AH182" t="s">
        <v>298</v>
      </c>
      <c r="AI182" t="s">
        <v>298</v>
      </c>
      <c r="AJ182" t="s">
        <v>298</v>
      </c>
      <c r="AL182" t="s">
        <v>298</v>
      </c>
      <c r="AM182" t="s">
        <v>298</v>
      </c>
    </row>
    <row r="183" spans="1:163" hidden="true">
      <c r="C183" s="214" t="s">
        <v>345</v>
      </c>
      <c r="D183" s="215">
        <v>39</v>
      </c>
    </row>
    <row r="184" spans="1:163" hidden="true">
      <c r="C184" s="214" t="s">
        <v>346</v>
      </c>
      <c r="D184" s="215">
        <v>40</v>
      </c>
    </row>
    <row r="185" spans="1:163" hidden="true">
      <c r="C185" s="214" t="s">
        <v>347</v>
      </c>
      <c r="D185" s="215">
        <v>41</v>
      </c>
    </row>
    <row r="186" spans="1:163" hidden="true">
      <c r="C186" s="214" t="s">
        <v>348</v>
      </c>
      <c r="D186" s="215">
        <v>42</v>
      </c>
    </row>
    <row r="187" spans="1:163" hidden="true">
      <c r="C187" s="214" t="s">
        <v>349</v>
      </c>
      <c r="D187" s="215">
        <v>43</v>
      </c>
    </row>
    <row r="188" spans="1:163" hidden="true">
      <c r="C188" s="214" t="s">
        <v>350</v>
      </c>
      <c r="D188" s="215">
        <v>44</v>
      </c>
    </row>
    <row r="189" spans="1:163" hidden="true">
      <c r="C189" s="214" t="s">
        <v>351</v>
      </c>
      <c r="D189" s="215">
        <v>45</v>
      </c>
    </row>
    <row r="190" spans="1:163" hidden="true">
      <c r="C190" s="214" t="s">
        <v>352</v>
      </c>
      <c r="D190" s="215">
        <v>46</v>
      </c>
    </row>
    <row r="191" spans="1:163" hidden="true">
      <c r="C191" s="214" t="s">
        <v>353</v>
      </c>
      <c r="D191" s="215">
        <v>47</v>
      </c>
    </row>
    <row r="192" spans="1:163" hidden="true">
      <c r="C192" s="214" t="s">
        <v>354</v>
      </c>
      <c r="D192" s="215">
        <v>48</v>
      </c>
    </row>
    <row r="193" spans="1:163" hidden="true">
      <c r="C193" s="214" t="s">
        <v>355</v>
      </c>
      <c r="D193" s="215">
        <v>49</v>
      </c>
    </row>
    <row r="194" spans="1:163" hidden="true">
      <c r="C194" s="214" t="s">
        <v>356</v>
      </c>
      <c r="D194" s="215">
        <v>50</v>
      </c>
    </row>
    <row r="195" spans="1:163" hidden="true">
      <c r="C195" s="214" t="s">
        <v>357</v>
      </c>
      <c r="D195" s="215">
        <v>51</v>
      </c>
    </row>
    <row r="196" spans="1:163" hidden="true">
      <c r="C196" s="214" t="s">
        <v>358</v>
      </c>
      <c r="D196" s="215">
        <v>52</v>
      </c>
    </row>
    <row r="197" spans="1:163" hidden="true">
      <c r="C197" s="214" t="s">
        <v>359</v>
      </c>
      <c r="D197" s="215">
        <v>53</v>
      </c>
    </row>
    <row r="198" spans="1:163" hidden="true">
      <c r="C198" s="214" t="s">
        <v>360</v>
      </c>
      <c r="D198" s="215">
        <v>54</v>
      </c>
    </row>
    <row r="199" spans="1:163" hidden="true">
      <c r="C199" s="214" t="s">
        <v>361</v>
      </c>
      <c r="D199" s="215">
        <v>55</v>
      </c>
    </row>
    <row r="200" spans="1:163" hidden="true">
      <c r="C200" s="214" t="s">
        <v>362</v>
      </c>
      <c r="D200" s="215">
        <v>56</v>
      </c>
    </row>
    <row r="201" spans="1:163" hidden="true">
      <c r="C201" s="214" t="s">
        <v>363</v>
      </c>
      <c r="D201" s="215">
        <v>57</v>
      </c>
    </row>
    <row r="202" spans="1:163" hidden="true">
      <c r="C202" s="214" t="s">
        <v>364</v>
      </c>
      <c r="D202" s="215">
        <v>58</v>
      </c>
    </row>
    <row r="203" spans="1:163" hidden="true">
      <c r="C203" s="214" t="s">
        <v>365</v>
      </c>
      <c r="D203" s="215">
        <v>59</v>
      </c>
    </row>
    <row r="204" spans="1:163" hidden="true">
      <c r="C204" s="214" t="s">
        <v>366</v>
      </c>
      <c r="D204" s="215">
        <v>60</v>
      </c>
    </row>
    <row r="205" spans="1:163" hidden="true">
      <c r="C205" s="214" t="s">
        <v>367</v>
      </c>
      <c r="D205" s="215">
        <v>61</v>
      </c>
    </row>
    <row r="206" spans="1:163" hidden="true">
      <c r="C206" s="214" t="s">
        <v>368</v>
      </c>
      <c r="D206" s="215">
        <v>62</v>
      </c>
    </row>
    <row r="207" spans="1:163" hidden="true">
      <c r="C207" s="214" t="s">
        <v>369</v>
      </c>
      <c r="D207" s="215">
        <v>63</v>
      </c>
    </row>
    <row r="208" spans="1:163" hidden="true">
      <c r="C208" s="214" t="s">
        <v>370</v>
      </c>
      <c r="D208" s="215">
        <v>64</v>
      </c>
    </row>
    <row r="209" spans="1:163" hidden="true">
      <c r="C209" s="214" t="s">
        <v>371</v>
      </c>
      <c r="D209" s="215">
        <v>65</v>
      </c>
    </row>
    <row r="210" spans="1:163" hidden="true">
      <c r="C210" s="214" t="s">
        <v>372</v>
      </c>
      <c r="D210" s="215">
        <v>66</v>
      </c>
    </row>
    <row r="211" spans="1:163" hidden="true">
      <c r="C211" s="214" t="s">
        <v>373</v>
      </c>
      <c r="D211" s="215">
        <v>67</v>
      </c>
    </row>
    <row r="65557" spans="1:163">
      <c r="EH65557"/>
    </row>
    <row r="65558" spans="1:163">
      <c r="EH65558"/>
    </row>
    <row r="65559" spans="1:163">
      <c r="EH65559"/>
    </row>
    <row r="65560" spans="1:163">
      <c r="EH65560"/>
    </row>
    <row r="65561" spans="1:163">
      <c r="EH65561"/>
    </row>
    <row r="65562" spans="1:163">
      <c r="EH65562"/>
    </row>
    <row r="65563" spans="1:163">
      <c r="EH65563"/>
    </row>
    <row r="65564" spans="1:163">
      <c r="EH65564"/>
    </row>
    <row r="65565" spans="1:163">
      <c r="EH65565"/>
    </row>
    <row r="65566" spans="1:163">
      <c r="EH65566"/>
    </row>
    <row r="65567" spans="1:163">
      <c r="EH65567"/>
    </row>
    <row r="65568" spans="1:163">
      <c r="EH65568"/>
    </row>
    <row r="65569" spans="1:163">
      <c r="EH65569"/>
    </row>
    <row r="65570" spans="1:163">
      <c r="EH65570"/>
    </row>
    <row r="65571" spans="1:163">
      <c r="EH65571"/>
    </row>
    <row r="65572" spans="1:163">
      <c r="EH65572"/>
    </row>
    <row r="65573" spans="1:163">
      <c r="EH65573"/>
    </row>
    <row r="65574" spans="1:163">
      <c r="EH65574"/>
    </row>
    <row r="65575" spans="1:163">
      <c r="EH65575"/>
    </row>
    <row r="65576" spans="1:163">
      <c r="EH65576"/>
    </row>
    <row r="65577" spans="1:163">
      <c r="EH65577"/>
    </row>
    <row r="65578" spans="1:163">
      <c r="EH65578"/>
    </row>
    <row r="65579" spans="1:163">
      <c r="EH65579"/>
    </row>
    <row r="65580" spans="1:163">
      <c r="EH65580"/>
    </row>
    <row r="65581" spans="1:163">
      <c r="EH65581"/>
    </row>
    <row r="65582" spans="1:163">
      <c r="EH65582"/>
    </row>
    <row r="65583" spans="1:163">
      <c r="EH65583"/>
    </row>
    <row r="65584" spans="1:163">
      <c r="EH65584"/>
    </row>
    <row r="65585" spans="1:163">
      <c r="EH65585"/>
    </row>
    <row r="65586" spans="1:163">
      <c r="EH65586"/>
    </row>
    <row r="131093" spans="1:163">
      <c r="EH131093"/>
    </row>
    <row r="131094" spans="1:163">
      <c r="EH131094"/>
    </row>
    <row r="131095" spans="1:163">
      <c r="EH131095"/>
    </row>
    <row r="131096" spans="1:163">
      <c r="EH131096"/>
    </row>
    <row r="131097" spans="1:163">
      <c r="EH131097"/>
    </row>
    <row r="131098" spans="1:163">
      <c r="EH131098"/>
    </row>
    <row r="131099" spans="1:163">
      <c r="EH131099"/>
    </row>
    <row r="131100" spans="1:163">
      <c r="EH131100"/>
    </row>
    <row r="131101" spans="1:163">
      <c r="EH131101"/>
    </row>
    <row r="131102" spans="1:163">
      <c r="EH131102"/>
    </row>
    <row r="131103" spans="1:163">
      <c r="EH131103"/>
    </row>
    <row r="131104" spans="1:163">
      <c r="EH131104"/>
    </row>
    <row r="131105" spans="1:163">
      <c r="EH131105"/>
    </row>
    <row r="131106" spans="1:163">
      <c r="EH131106"/>
    </row>
    <row r="131107" spans="1:163">
      <c r="EH131107"/>
    </row>
    <row r="131108" spans="1:163">
      <c r="EH131108"/>
    </row>
    <row r="131109" spans="1:163">
      <c r="EH131109"/>
    </row>
    <row r="131110" spans="1:163">
      <c r="EH131110"/>
    </row>
    <row r="131111" spans="1:163">
      <c r="EH131111"/>
    </row>
    <row r="131112" spans="1:163">
      <c r="EH131112"/>
    </row>
    <row r="131113" spans="1:163">
      <c r="EH131113"/>
    </row>
    <row r="131114" spans="1:163">
      <c r="EH131114"/>
    </row>
    <row r="131115" spans="1:163">
      <c r="EH131115"/>
    </row>
    <row r="131116" spans="1:163">
      <c r="EH131116"/>
    </row>
    <row r="131117" spans="1:163">
      <c r="EH131117"/>
    </row>
    <row r="131118" spans="1:163">
      <c r="EH131118"/>
    </row>
    <row r="131119" spans="1:163">
      <c r="EH131119"/>
    </row>
    <row r="131120" spans="1:163">
      <c r="EH131120"/>
    </row>
    <row r="131121" spans="1:163">
      <c r="EH131121"/>
    </row>
    <row r="131122" spans="1:163">
      <c r="EH131122"/>
    </row>
    <row r="196629" spans="1:163">
      <c r="EH196629"/>
    </row>
    <row r="196630" spans="1:163">
      <c r="EH196630"/>
    </row>
    <row r="196631" spans="1:163">
      <c r="EH196631"/>
    </row>
    <row r="196632" spans="1:163">
      <c r="EH196632"/>
    </row>
    <row r="196633" spans="1:163">
      <c r="EH196633"/>
    </row>
    <row r="196634" spans="1:163">
      <c r="EH196634"/>
    </row>
    <row r="196635" spans="1:163">
      <c r="EH196635"/>
    </row>
    <row r="196636" spans="1:163">
      <c r="EH196636"/>
    </row>
    <row r="196637" spans="1:163">
      <c r="EH196637"/>
    </row>
    <row r="196638" spans="1:163">
      <c r="EH196638"/>
    </row>
    <row r="196639" spans="1:163">
      <c r="EH196639"/>
    </row>
    <row r="196640" spans="1:163">
      <c r="EH196640"/>
    </row>
    <row r="196641" spans="1:163">
      <c r="EH196641"/>
    </row>
    <row r="196642" spans="1:163">
      <c r="EH196642"/>
    </row>
    <row r="196643" spans="1:163">
      <c r="EH196643"/>
    </row>
    <row r="196644" spans="1:163">
      <c r="EH196644"/>
    </row>
    <row r="196645" spans="1:163">
      <c r="EH196645"/>
    </row>
    <row r="196646" spans="1:163">
      <c r="EH196646"/>
    </row>
    <row r="196647" spans="1:163">
      <c r="EH196647"/>
    </row>
    <row r="196648" spans="1:163">
      <c r="EH196648"/>
    </row>
    <row r="196649" spans="1:163">
      <c r="EH196649"/>
    </row>
    <row r="196650" spans="1:163">
      <c r="EH196650"/>
    </row>
    <row r="196651" spans="1:163">
      <c r="EH196651"/>
    </row>
    <row r="196652" spans="1:163">
      <c r="EH196652"/>
    </row>
    <row r="196653" spans="1:163">
      <c r="EH196653"/>
    </row>
    <row r="196654" spans="1:163">
      <c r="EH196654"/>
    </row>
    <row r="196655" spans="1:163">
      <c r="EH196655"/>
    </row>
    <row r="196656" spans="1:163">
      <c r="EH196656"/>
    </row>
    <row r="196657" spans="1:163">
      <c r="EH196657"/>
    </row>
    <row r="196658" spans="1:163">
      <c r="EH196658"/>
    </row>
    <row r="262165" spans="1:163">
      <c r="EH262165"/>
    </row>
    <row r="262166" spans="1:163">
      <c r="EH262166"/>
    </row>
    <row r="262167" spans="1:163">
      <c r="EH262167"/>
    </row>
    <row r="262168" spans="1:163">
      <c r="EH262168"/>
    </row>
    <row r="262169" spans="1:163">
      <c r="EH262169"/>
    </row>
    <row r="262170" spans="1:163">
      <c r="EH262170"/>
    </row>
    <row r="262171" spans="1:163">
      <c r="EH262171"/>
    </row>
    <row r="262172" spans="1:163">
      <c r="EH262172"/>
    </row>
    <row r="262173" spans="1:163">
      <c r="EH262173"/>
    </row>
    <row r="262174" spans="1:163">
      <c r="EH262174"/>
    </row>
    <row r="262175" spans="1:163">
      <c r="EH262175"/>
    </row>
    <row r="262176" spans="1:163">
      <c r="EH262176"/>
    </row>
    <row r="262177" spans="1:163">
      <c r="EH262177"/>
    </row>
    <row r="262178" spans="1:163">
      <c r="EH262178"/>
    </row>
    <row r="262179" spans="1:163">
      <c r="EH262179"/>
    </row>
    <row r="262180" spans="1:163">
      <c r="EH262180"/>
    </row>
    <row r="262181" spans="1:163">
      <c r="EH262181"/>
    </row>
    <row r="262182" spans="1:163">
      <c r="EH262182"/>
    </row>
    <row r="262183" spans="1:163">
      <c r="EH262183"/>
    </row>
    <row r="262184" spans="1:163">
      <c r="EH262184"/>
    </row>
    <row r="262185" spans="1:163">
      <c r="EH262185"/>
    </row>
    <row r="262186" spans="1:163">
      <c r="EH262186"/>
    </row>
    <row r="262187" spans="1:163">
      <c r="EH262187"/>
    </row>
    <row r="262188" spans="1:163">
      <c r="EH262188"/>
    </row>
    <row r="262189" spans="1:163">
      <c r="EH262189"/>
    </row>
    <row r="262190" spans="1:163">
      <c r="EH262190"/>
    </row>
    <row r="262191" spans="1:163">
      <c r="EH262191"/>
    </row>
    <row r="262192" spans="1:163">
      <c r="EH262192"/>
    </row>
    <row r="262193" spans="1:163">
      <c r="EH262193"/>
    </row>
    <row r="262194" spans="1:163">
      <c r="EH262194"/>
    </row>
    <row r="327701" spans="1:163">
      <c r="EH327701"/>
    </row>
    <row r="327702" spans="1:163">
      <c r="EH327702"/>
    </row>
    <row r="327703" spans="1:163">
      <c r="EH327703"/>
    </row>
    <row r="327704" spans="1:163">
      <c r="EH327704"/>
    </row>
    <row r="327705" spans="1:163">
      <c r="EH327705"/>
    </row>
    <row r="327706" spans="1:163">
      <c r="EH327706"/>
    </row>
    <row r="327707" spans="1:163">
      <c r="EH327707"/>
    </row>
    <row r="327708" spans="1:163">
      <c r="EH327708"/>
    </row>
    <row r="327709" spans="1:163">
      <c r="EH327709"/>
    </row>
    <row r="327710" spans="1:163">
      <c r="EH327710"/>
    </row>
    <row r="327711" spans="1:163">
      <c r="EH327711"/>
    </row>
    <row r="327712" spans="1:163">
      <c r="EH327712"/>
    </row>
    <row r="327713" spans="1:163">
      <c r="EH327713"/>
    </row>
    <row r="327714" spans="1:163">
      <c r="EH327714"/>
    </row>
    <row r="327715" spans="1:163">
      <c r="EH327715"/>
    </row>
    <row r="327716" spans="1:163">
      <c r="EH327716"/>
    </row>
    <row r="327717" spans="1:163">
      <c r="EH327717"/>
    </row>
    <row r="327718" spans="1:163">
      <c r="EH327718"/>
    </row>
    <row r="327719" spans="1:163">
      <c r="EH327719"/>
    </row>
    <row r="327720" spans="1:163">
      <c r="EH327720"/>
    </row>
    <row r="327721" spans="1:163">
      <c r="EH327721"/>
    </row>
    <row r="327722" spans="1:163">
      <c r="EH327722"/>
    </row>
    <row r="327723" spans="1:163">
      <c r="EH327723"/>
    </row>
    <row r="327724" spans="1:163">
      <c r="EH327724"/>
    </row>
    <row r="327725" spans="1:163">
      <c r="EH327725"/>
    </row>
    <row r="327726" spans="1:163">
      <c r="EH327726"/>
    </row>
    <row r="327727" spans="1:163">
      <c r="EH327727"/>
    </row>
    <row r="327728" spans="1:163">
      <c r="EH327728"/>
    </row>
    <row r="327729" spans="1:163">
      <c r="EH327729"/>
    </row>
    <row r="327730" spans="1:163">
      <c r="EH327730"/>
    </row>
    <row r="393237" spans="1:163">
      <c r="EH393237"/>
    </row>
    <row r="393238" spans="1:163">
      <c r="EH393238"/>
    </row>
    <row r="393239" spans="1:163">
      <c r="EH393239"/>
    </row>
    <row r="393240" spans="1:163">
      <c r="EH393240"/>
    </row>
    <row r="393241" spans="1:163">
      <c r="EH393241"/>
    </row>
    <row r="393242" spans="1:163">
      <c r="EH393242"/>
    </row>
    <row r="393243" spans="1:163">
      <c r="EH393243"/>
    </row>
    <row r="393244" spans="1:163">
      <c r="EH393244"/>
    </row>
    <row r="393245" spans="1:163">
      <c r="EH393245"/>
    </row>
    <row r="393246" spans="1:163">
      <c r="EH393246"/>
    </row>
    <row r="393247" spans="1:163">
      <c r="EH393247"/>
    </row>
    <row r="393248" spans="1:163">
      <c r="EH393248"/>
    </row>
    <row r="393249" spans="1:163">
      <c r="EH393249"/>
    </row>
    <row r="393250" spans="1:163">
      <c r="EH393250"/>
    </row>
    <row r="393251" spans="1:163">
      <c r="EH393251"/>
    </row>
    <row r="393252" spans="1:163">
      <c r="EH393252"/>
    </row>
    <row r="393253" spans="1:163">
      <c r="EH393253"/>
    </row>
    <row r="393254" spans="1:163">
      <c r="EH393254"/>
    </row>
    <row r="393255" spans="1:163">
      <c r="EH393255"/>
    </row>
    <row r="393256" spans="1:163">
      <c r="EH393256"/>
    </row>
    <row r="393257" spans="1:163">
      <c r="EH393257"/>
    </row>
    <row r="393258" spans="1:163">
      <c r="EH393258"/>
    </row>
    <row r="393259" spans="1:163">
      <c r="EH393259"/>
    </row>
    <row r="393260" spans="1:163">
      <c r="EH393260"/>
    </row>
    <row r="393261" spans="1:163">
      <c r="EH393261"/>
    </row>
    <row r="393262" spans="1:163">
      <c r="EH393262"/>
    </row>
    <row r="393263" spans="1:163">
      <c r="EH393263"/>
    </row>
    <row r="393264" spans="1:163">
      <c r="EH393264"/>
    </row>
    <row r="393265" spans="1:163">
      <c r="EH393265"/>
    </row>
    <row r="393266" spans="1:163">
      <c r="EH393266"/>
    </row>
    <row r="458773" spans="1:163">
      <c r="EH458773"/>
    </row>
    <row r="458774" spans="1:163">
      <c r="EH458774"/>
    </row>
    <row r="458775" spans="1:163">
      <c r="EH458775"/>
    </row>
    <row r="458776" spans="1:163">
      <c r="EH458776"/>
    </row>
    <row r="458777" spans="1:163">
      <c r="EH458777"/>
    </row>
    <row r="458778" spans="1:163">
      <c r="EH458778"/>
    </row>
    <row r="458779" spans="1:163">
      <c r="EH458779"/>
    </row>
    <row r="458780" spans="1:163">
      <c r="EH458780"/>
    </row>
    <row r="458781" spans="1:163">
      <c r="EH458781"/>
    </row>
    <row r="458782" spans="1:163">
      <c r="EH458782"/>
    </row>
    <row r="458783" spans="1:163">
      <c r="EH458783"/>
    </row>
    <row r="458784" spans="1:163">
      <c r="EH458784"/>
    </row>
    <row r="458785" spans="1:163">
      <c r="EH458785"/>
    </row>
    <row r="458786" spans="1:163">
      <c r="EH458786"/>
    </row>
    <row r="458787" spans="1:163">
      <c r="EH458787"/>
    </row>
    <row r="458788" spans="1:163">
      <c r="EH458788"/>
    </row>
    <row r="458789" spans="1:163">
      <c r="EH458789"/>
    </row>
    <row r="458790" spans="1:163">
      <c r="EH458790"/>
    </row>
    <row r="458791" spans="1:163">
      <c r="EH458791"/>
    </row>
    <row r="458792" spans="1:163">
      <c r="EH458792"/>
    </row>
    <row r="458793" spans="1:163">
      <c r="EH458793"/>
    </row>
    <row r="458794" spans="1:163">
      <c r="EH458794"/>
    </row>
    <row r="458795" spans="1:163">
      <c r="EH458795"/>
    </row>
    <row r="458796" spans="1:163">
      <c r="EH458796"/>
    </row>
    <row r="458797" spans="1:163">
      <c r="EH458797"/>
    </row>
    <row r="458798" spans="1:163">
      <c r="EH458798"/>
    </row>
    <row r="458799" spans="1:163">
      <c r="EH458799"/>
    </row>
    <row r="458800" spans="1:163">
      <c r="EH458800"/>
    </row>
    <row r="458801" spans="1:163">
      <c r="EH458801"/>
    </row>
    <row r="458802" spans="1:163">
      <c r="EH458802"/>
    </row>
    <row r="524309" spans="1:163">
      <c r="EH524309"/>
    </row>
    <row r="524310" spans="1:163">
      <c r="EH524310"/>
    </row>
    <row r="524311" spans="1:163">
      <c r="EH524311"/>
    </row>
    <row r="524312" spans="1:163">
      <c r="EH524312"/>
    </row>
    <row r="524313" spans="1:163">
      <c r="EH524313"/>
    </row>
    <row r="524314" spans="1:163">
      <c r="EH524314"/>
    </row>
    <row r="524315" spans="1:163">
      <c r="EH524315"/>
    </row>
    <row r="524316" spans="1:163">
      <c r="EH524316"/>
    </row>
    <row r="524317" spans="1:163">
      <c r="EH524317"/>
    </row>
    <row r="524318" spans="1:163">
      <c r="EH524318"/>
    </row>
    <row r="524319" spans="1:163">
      <c r="EH524319"/>
    </row>
    <row r="524320" spans="1:163">
      <c r="EH524320"/>
    </row>
    <row r="524321" spans="1:163">
      <c r="EH524321"/>
    </row>
    <row r="524322" spans="1:163">
      <c r="EH524322"/>
    </row>
    <row r="524323" spans="1:163">
      <c r="EH524323"/>
    </row>
    <row r="524324" spans="1:163">
      <c r="EH524324"/>
    </row>
    <row r="524325" spans="1:163">
      <c r="EH524325"/>
    </row>
    <row r="524326" spans="1:163">
      <c r="EH524326"/>
    </row>
    <row r="524327" spans="1:163">
      <c r="EH524327"/>
    </row>
    <row r="524328" spans="1:163">
      <c r="EH524328"/>
    </row>
    <row r="524329" spans="1:163">
      <c r="EH524329"/>
    </row>
    <row r="524330" spans="1:163">
      <c r="EH524330"/>
    </row>
    <row r="524331" spans="1:163">
      <c r="EH524331"/>
    </row>
    <row r="524332" spans="1:163">
      <c r="EH524332"/>
    </row>
    <row r="524333" spans="1:163">
      <c r="EH524333"/>
    </row>
    <row r="524334" spans="1:163">
      <c r="EH524334"/>
    </row>
    <row r="524335" spans="1:163">
      <c r="EH524335"/>
    </row>
    <row r="524336" spans="1:163">
      <c r="EH524336"/>
    </row>
    <row r="524337" spans="1:163">
      <c r="EH524337"/>
    </row>
    <row r="524338" spans="1:163">
      <c r="EH524338"/>
    </row>
    <row r="589845" spans="1:163">
      <c r="EH589845"/>
    </row>
    <row r="589846" spans="1:163">
      <c r="EH589846"/>
    </row>
    <row r="589847" spans="1:163">
      <c r="EH589847"/>
    </row>
    <row r="589848" spans="1:163">
      <c r="EH589848"/>
    </row>
    <row r="589849" spans="1:163">
      <c r="EH589849"/>
    </row>
    <row r="589850" spans="1:163">
      <c r="EH589850"/>
    </row>
    <row r="589851" spans="1:163">
      <c r="EH589851"/>
    </row>
    <row r="589852" spans="1:163">
      <c r="EH589852"/>
    </row>
    <row r="589853" spans="1:163">
      <c r="EH589853"/>
    </row>
    <row r="589854" spans="1:163">
      <c r="EH589854"/>
    </row>
    <row r="589855" spans="1:163">
      <c r="EH589855"/>
    </row>
    <row r="589856" spans="1:163">
      <c r="EH589856"/>
    </row>
    <row r="589857" spans="1:163">
      <c r="EH589857"/>
    </row>
    <row r="589858" spans="1:163">
      <c r="EH589858"/>
    </row>
    <row r="589859" spans="1:163">
      <c r="EH589859"/>
    </row>
    <row r="589860" spans="1:163">
      <c r="EH589860"/>
    </row>
    <row r="589861" spans="1:163">
      <c r="EH589861"/>
    </row>
    <row r="589862" spans="1:163">
      <c r="EH589862"/>
    </row>
    <row r="589863" spans="1:163">
      <c r="EH589863"/>
    </row>
    <row r="589864" spans="1:163">
      <c r="EH589864"/>
    </row>
    <row r="589865" spans="1:163">
      <c r="EH589865"/>
    </row>
    <row r="589866" spans="1:163">
      <c r="EH589866"/>
    </row>
    <row r="589867" spans="1:163">
      <c r="EH589867"/>
    </row>
    <row r="589868" spans="1:163">
      <c r="EH589868"/>
    </row>
    <row r="589869" spans="1:163">
      <c r="EH589869"/>
    </row>
    <row r="589870" spans="1:163">
      <c r="EH589870"/>
    </row>
    <row r="589871" spans="1:163">
      <c r="EH589871"/>
    </row>
    <row r="589872" spans="1:163">
      <c r="EH589872"/>
    </row>
    <row r="589873" spans="1:163">
      <c r="EH589873"/>
    </row>
    <row r="589874" spans="1:163">
      <c r="EH589874"/>
    </row>
    <row r="655381" spans="1:163">
      <c r="EH655381"/>
    </row>
    <row r="655382" spans="1:163">
      <c r="EH655382"/>
    </row>
    <row r="655383" spans="1:163">
      <c r="EH655383"/>
    </row>
    <row r="655384" spans="1:163">
      <c r="EH655384"/>
    </row>
    <row r="655385" spans="1:163">
      <c r="EH655385"/>
    </row>
    <row r="655386" spans="1:163">
      <c r="EH655386"/>
    </row>
    <row r="655387" spans="1:163">
      <c r="EH655387"/>
    </row>
    <row r="655388" spans="1:163">
      <c r="EH655388"/>
    </row>
    <row r="655389" spans="1:163">
      <c r="EH655389"/>
    </row>
    <row r="655390" spans="1:163">
      <c r="EH655390"/>
    </row>
    <row r="655391" spans="1:163">
      <c r="EH655391"/>
    </row>
    <row r="655392" spans="1:163">
      <c r="EH655392"/>
    </row>
    <row r="655393" spans="1:163">
      <c r="EH655393"/>
    </row>
    <row r="655394" spans="1:163">
      <c r="EH655394"/>
    </row>
    <row r="655395" spans="1:163">
      <c r="EH655395"/>
    </row>
    <row r="655396" spans="1:163">
      <c r="EH655396"/>
    </row>
    <row r="655397" spans="1:163">
      <c r="EH655397"/>
    </row>
    <row r="655398" spans="1:163">
      <c r="EH655398"/>
    </row>
    <row r="655399" spans="1:163">
      <c r="EH655399"/>
    </row>
    <row r="655400" spans="1:163">
      <c r="EH655400"/>
    </row>
    <row r="655401" spans="1:163">
      <c r="EH655401"/>
    </row>
    <row r="655402" spans="1:163">
      <c r="EH655402"/>
    </row>
    <row r="655403" spans="1:163">
      <c r="EH655403"/>
    </row>
    <row r="655404" spans="1:163">
      <c r="EH655404"/>
    </row>
    <row r="655405" spans="1:163">
      <c r="EH655405"/>
    </row>
    <row r="655406" spans="1:163">
      <c r="EH655406"/>
    </row>
    <row r="655407" spans="1:163">
      <c r="EH655407"/>
    </row>
    <row r="655408" spans="1:163">
      <c r="EH655408"/>
    </row>
    <row r="655409" spans="1:163">
      <c r="EH655409"/>
    </row>
    <row r="655410" spans="1:163">
      <c r="EH655410"/>
    </row>
    <row r="720917" spans="1:163">
      <c r="EH720917"/>
    </row>
    <row r="720918" spans="1:163">
      <c r="EH720918"/>
    </row>
    <row r="720919" spans="1:163">
      <c r="EH720919"/>
    </row>
    <row r="720920" spans="1:163">
      <c r="EH720920"/>
    </row>
    <row r="720921" spans="1:163">
      <c r="EH720921"/>
    </row>
    <row r="720922" spans="1:163">
      <c r="EH720922"/>
    </row>
    <row r="720923" spans="1:163">
      <c r="EH720923"/>
    </row>
    <row r="720924" spans="1:163">
      <c r="EH720924"/>
    </row>
    <row r="720925" spans="1:163">
      <c r="EH720925"/>
    </row>
    <row r="720926" spans="1:163">
      <c r="EH720926"/>
    </row>
    <row r="720927" spans="1:163">
      <c r="EH720927"/>
    </row>
    <row r="720928" spans="1:163">
      <c r="EH720928"/>
    </row>
    <row r="720929" spans="1:163">
      <c r="EH720929"/>
    </row>
    <row r="720930" spans="1:163">
      <c r="EH720930"/>
    </row>
    <row r="720931" spans="1:163">
      <c r="EH720931"/>
    </row>
    <row r="720932" spans="1:163">
      <c r="EH720932"/>
    </row>
    <row r="720933" spans="1:163">
      <c r="EH720933"/>
    </row>
    <row r="720934" spans="1:163">
      <c r="EH720934"/>
    </row>
    <row r="720935" spans="1:163">
      <c r="EH720935"/>
    </row>
    <row r="720936" spans="1:163">
      <c r="EH720936"/>
    </row>
    <row r="720937" spans="1:163">
      <c r="EH720937"/>
    </row>
    <row r="720938" spans="1:163">
      <c r="EH720938"/>
    </row>
    <row r="720939" spans="1:163">
      <c r="EH720939"/>
    </row>
    <row r="720940" spans="1:163">
      <c r="EH720940"/>
    </row>
    <row r="720941" spans="1:163">
      <c r="EH720941"/>
    </row>
    <row r="720942" spans="1:163">
      <c r="EH720942"/>
    </row>
    <row r="720943" spans="1:163">
      <c r="EH720943"/>
    </row>
    <row r="720944" spans="1:163">
      <c r="EH720944"/>
    </row>
    <row r="720945" spans="1:163">
      <c r="EH720945"/>
    </row>
    <row r="720946" spans="1:163">
      <c r="EH720946"/>
    </row>
    <row r="786453" spans="1:163">
      <c r="EH786453"/>
    </row>
    <row r="786454" spans="1:163">
      <c r="EH786454"/>
    </row>
    <row r="786455" spans="1:163">
      <c r="EH786455"/>
    </row>
    <row r="786456" spans="1:163">
      <c r="EH786456"/>
    </row>
    <row r="786457" spans="1:163">
      <c r="EH786457"/>
    </row>
    <row r="786458" spans="1:163">
      <c r="EH786458"/>
    </row>
    <row r="786459" spans="1:163">
      <c r="EH786459"/>
    </row>
    <row r="786460" spans="1:163">
      <c r="EH786460"/>
    </row>
    <row r="786461" spans="1:163">
      <c r="EH786461"/>
    </row>
    <row r="786462" spans="1:163">
      <c r="EH786462"/>
    </row>
    <row r="786463" spans="1:163">
      <c r="EH786463"/>
    </row>
    <row r="786464" spans="1:163">
      <c r="EH786464"/>
    </row>
    <row r="786465" spans="1:163">
      <c r="EH786465"/>
    </row>
    <row r="786466" spans="1:163">
      <c r="EH786466"/>
    </row>
    <row r="786467" spans="1:163">
      <c r="EH786467"/>
    </row>
    <row r="786468" spans="1:163">
      <c r="EH786468"/>
    </row>
    <row r="786469" spans="1:163">
      <c r="EH786469"/>
    </row>
    <row r="786470" spans="1:163">
      <c r="EH786470"/>
    </row>
    <row r="786471" spans="1:163">
      <c r="EH786471"/>
    </row>
    <row r="786472" spans="1:163">
      <c r="EH786472"/>
    </row>
    <row r="786473" spans="1:163">
      <c r="EH786473"/>
    </row>
    <row r="786474" spans="1:163">
      <c r="EH786474"/>
    </row>
    <row r="786475" spans="1:163">
      <c r="EH786475"/>
    </row>
    <row r="786476" spans="1:163">
      <c r="EH786476"/>
    </row>
    <row r="786477" spans="1:163">
      <c r="EH786477"/>
    </row>
    <row r="786478" spans="1:163">
      <c r="EH786478"/>
    </row>
    <row r="786479" spans="1:163">
      <c r="EH786479"/>
    </row>
    <row r="786480" spans="1:163">
      <c r="EH786480"/>
    </row>
    <row r="786481" spans="1:163">
      <c r="EH786481"/>
    </row>
    <row r="786482" spans="1:163">
      <c r="EH786482"/>
    </row>
    <row r="851989" spans="1:163">
      <c r="EH851989"/>
    </row>
    <row r="851990" spans="1:163">
      <c r="EH851990"/>
    </row>
    <row r="851991" spans="1:163">
      <c r="EH851991"/>
    </row>
    <row r="851992" spans="1:163">
      <c r="EH851992"/>
    </row>
    <row r="851993" spans="1:163">
      <c r="EH851993"/>
    </row>
    <row r="851994" spans="1:163">
      <c r="EH851994"/>
    </row>
    <row r="851995" spans="1:163">
      <c r="EH851995"/>
    </row>
    <row r="851996" spans="1:163">
      <c r="EH851996"/>
    </row>
    <row r="851997" spans="1:163">
      <c r="EH851997"/>
    </row>
    <row r="851998" spans="1:163">
      <c r="EH851998"/>
    </row>
    <row r="851999" spans="1:163">
      <c r="EH851999"/>
    </row>
    <row r="852000" spans="1:163">
      <c r="EH852000"/>
    </row>
    <row r="852001" spans="1:163">
      <c r="EH852001"/>
    </row>
    <row r="852002" spans="1:163">
      <c r="EH852002"/>
    </row>
    <row r="852003" spans="1:163">
      <c r="EH852003"/>
    </row>
    <row r="852004" spans="1:163">
      <c r="EH852004"/>
    </row>
    <row r="852005" spans="1:163">
      <c r="EH852005"/>
    </row>
    <row r="852006" spans="1:163">
      <c r="EH852006"/>
    </row>
    <row r="852007" spans="1:163">
      <c r="EH852007"/>
    </row>
    <row r="852008" spans="1:163">
      <c r="EH852008"/>
    </row>
    <row r="852009" spans="1:163">
      <c r="EH852009"/>
    </row>
    <row r="852010" spans="1:163">
      <c r="EH852010"/>
    </row>
    <row r="852011" spans="1:163">
      <c r="EH852011"/>
    </row>
    <row r="852012" spans="1:163">
      <c r="EH852012"/>
    </row>
    <row r="852013" spans="1:163">
      <c r="EH852013"/>
    </row>
    <row r="852014" spans="1:163">
      <c r="EH852014"/>
    </row>
    <row r="852015" spans="1:163">
      <c r="EH852015"/>
    </row>
    <row r="852016" spans="1:163">
      <c r="EH852016"/>
    </row>
    <row r="852017" spans="1:163">
      <c r="EH852017"/>
    </row>
    <row r="852018" spans="1:163">
      <c r="EH852018"/>
    </row>
    <row r="917525" spans="1:163">
      <c r="EH917525"/>
    </row>
    <row r="917526" spans="1:163">
      <c r="EH917526"/>
    </row>
    <row r="917527" spans="1:163">
      <c r="EH917527"/>
    </row>
    <row r="917528" spans="1:163">
      <c r="EH917528"/>
    </row>
    <row r="917529" spans="1:163">
      <c r="EH917529"/>
    </row>
    <row r="917530" spans="1:163">
      <c r="EH917530"/>
    </row>
    <row r="917531" spans="1:163">
      <c r="EH917531"/>
    </row>
    <row r="917532" spans="1:163">
      <c r="EH917532"/>
    </row>
    <row r="917533" spans="1:163">
      <c r="EH917533"/>
    </row>
    <row r="917534" spans="1:163">
      <c r="EH917534"/>
    </row>
    <row r="917535" spans="1:163">
      <c r="EH917535"/>
    </row>
    <row r="917536" spans="1:163">
      <c r="EH917536"/>
    </row>
    <row r="917537" spans="1:163">
      <c r="EH917537"/>
    </row>
    <row r="917538" spans="1:163">
      <c r="EH917538"/>
    </row>
    <row r="917539" spans="1:163">
      <c r="EH917539"/>
    </row>
    <row r="917540" spans="1:163">
      <c r="EH917540"/>
    </row>
    <row r="917541" spans="1:163">
      <c r="EH917541"/>
    </row>
    <row r="917542" spans="1:163">
      <c r="EH917542"/>
    </row>
    <row r="917543" spans="1:163">
      <c r="EH917543"/>
    </row>
    <row r="917544" spans="1:163">
      <c r="EH917544"/>
    </row>
    <row r="917545" spans="1:163">
      <c r="EH917545"/>
    </row>
    <row r="917546" spans="1:163">
      <c r="EH917546"/>
    </row>
    <row r="917547" spans="1:163">
      <c r="EH917547"/>
    </row>
    <row r="917548" spans="1:163">
      <c r="EH917548"/>
    </row>
    <row r="917549" spans="1:163">
      <c r="EH917549"/>
    </row>
    <row r="917550" spans="1:163">
      <c r="EH917550"/>
    </row>
    <row r="917551" spans="1:163">
      <c r="EH917551"/>
    </row>
    <row r="917552" spans="1:163">
      <c r="EH917552"/>
    </row>
    <row r="917553" spans="1:163">
      <c r="EH917553"/>
    </row>
    <row r="917554" spans="1:163">
      <c r="EH917554"/>
    </row>
    <row r="983061" spans="1:163">
      <c r="EH983061"/>
    </row>
  </sheetData>
  <sheetProtection algorithmName="SHA-512" hashValue="Qt2PinT4ZHkCWzLQMYv7eJgGGd6YBq764kiTD+uhSFTWcV05/eJIRWSKk5omhd0P22zaLVPGZC7UeuOV1l/DzQ==" saltValue="zwrCigTpOYESYPFYn/XUpQ==" spinCount="100000" sheet="1" objects="1" scenarios="1"/>
  <mergeCells>
    <mergeCell ref="B58:BI58"/>
    <mergeCell ref="B59:BI61"/>
    <mergeCell ref="B106:BI106"/>
    <mergeCell ref="B107:BI109"/>
    <mergeCell ref="B111:BI11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H17:K19"/>
    <mergeCell ref="H20:H21"/>
    <mergeCell ref="I20:I21"/>
    <mergeCell ref="J20:J21"/>
    <mergeCell ref="K20:K21"/>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O26:P26"/>
    <mergeCell ref="R26:S26"/>
    <mergeCell ref="O27:P27"/>
    <mergeCell ref="R27:S27"/>
    <mergeCell ref="O28:P28"/>
    <mergeCell ref="R28:S28"/>
    <mergeCell ref="O23:P23"/>
    <mergeCell ref="R23:S23"/>
    <mergeCell ref="O24:P24"/>
    <mergeCell ref="R24:S24"/>
    <mergeCell ref="BH49:BN49"/>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EH17:EK17"/>
    <mergeCell ref="EH20:EK20"/>
    <mergeCell ref="EL20:EM20"/>
    <mergeCell ref="EN20:EO20"/>
    <mergeCell ref="ES20:FD20"/>
    <mergeCell ref="BH38:BN38"/>
    <mergeCell ref="BH39:BN39"/>
    <mergeCell ref="BH40:BN40"/>
    <mergeCell ref="BH41:BN41"/>
    <mergeCell ref="BH16:BN18"/>
    <mergeCell ref="BH19:BN21"/>
    <mergeCell ref="BH22:BN22"/>
    <mergeCell ref="BO19:BT20"/>
    <mergeCell ref="DR20:DX20"/>
    <mergeCell ref="EA20:EB20"/>
    <mergeCell ref="BH23:BN23"/>
    <mergeCell ref="BH24:BN24"/>
    <mergeCell ref="BH25:BN25"/>
    <mergeCell ref="BH26:BN26"/>
    <mergeCell ref="BH27:BN27"/>
    <mergeCell ref="BH28:BN28"/>
    <mergeCell ref="EQ20:ER20"/>
    <mergeCell ref="AV9:BK9"/>
    <mergeCell ref="AV10:AY11"/>
    <mergeCell ref="AZ10:BH10"/>
    <mergeCell ref="BI10:BK11"/>
    <mergeCell ref="AZ11:BB11"/>
    <mergeCell ref="BC11:BE11"/>
    <mergeCell ref="BF11:BH11"/>
    <mergeCell ref="AV12:AY12"/>
    <mergeCell ref="AV13:AY13"/>
    <mergeCell ref="BI12:BK12"/>
    <mergeCell ref="BA12:BB12"/>
    <mergeCell ref="BD12:BE12"/>
    <mergeCell ref="BG12:BH12"/>
    <mergeCell ref="BA13:BB13"/>
    <mergeCell ref="BD13:BE13"/>
    <mergeCell ref="BG13:BH13"/>
    <mergeCell ref="B3:C3"/>
    <mergeCell ref="B5:C5"/>
    <mergeCell ref="G5:H5"/>
    <mergeCell ref="I5:J5"/>
    <mergeCell ref="B7:C7"/>
    <mergeCell ref="E7:H7"/>
    <mergeCell ref="I7:M7"/>
    <mergeCell ref="I14:M14"/>
    <mergeCell ref="N7:Q7"/>
    <mergeCell ref="L3:AU3"/>
    <mergeCell ref="R7:U7"/>
    <mergeCell ref="V7:X7"/>
    <mergeCell ref="Y7:AG7"/>
    <mergeCell ref="B9:B14"/>
    <mergeCell ref="C11:C12"/>
    <mergeCell ref="D9:E9"/>
    <mergeCell ref="F9:H9"/>
    <mergeCell ref="D10:E10"/>
    <mergeCell ref="F10:H10"/>
    <mergeCell ref="N9:O9"/>
    <mergeCell ref="Q9:R9"/>
    <mergeCell ref="T9:U9"/>
    <mergeCell ref="N10:U10"/>
    <mergeCell ref="N11:O11"/>
    <mergeCell ref="Q11:R11"/>
    <mergeCell ref="T11:U11"/>
    <mergeCell ref="D11:H12"/>
    <mergeCell ref="D13:H13"/>
    <mergeCell ref="I9:M9"/>
    <mergeCell ref="I10:M10"/>
    <mergeCell ref="I11:M11"/>
    <mergeCell ref="I12:M12"/>
    <mergeCell ref="I13:M13"/>
    <mergeCell ref="V9:X9"/>
    <mergeCell ref="V10:X13"/>
    <mergeCell ref="Z9:AA9"/>
    <mergeCell ref="AC9:AD9"/>
    <mergeCell ref="Y10:AA10"/>
    <mergeCell ref="Y11:AA11"/>
    <mergeCell ref="Y12:AA12"/>
    <mergeCell ref="Y13:AA13"/>
    <mergeCell ref="AB10:AD10"/>
    <mergeCell ref="AB11:AS11"/>
    <mergeCell ref="AB12:AS12"/>
    <mergeCell ref="AB13:AS13"/>
    <mergeCell ref="N14:AS14"/>
    <mergeCell ref="B16:U16"/>
    <mergeCell ref="B17:B21"/>
    <mergeCell ref="C17:D19"/>
    <mergeCell ref="E17:F19"/>
    <mergeCell ref="G17:G21"/>
    <mergeCell ref="C20:C21"/>
    <mergeCell ref="D20:D21"/>
    <mergeCell ref="N12:O12"/>
    <mergeCell ref="Q12:R12"/>
    <mergeCell ref="T12:U12"/>
    <mergeCell ref="N13:O13"/>
    <mergeCell ref="Q13:R13"/>
    <mergeCell ref="T13:U13"/>
    <mergeCell ref="D14:H14"/>
    <mergeCell ref="AE20:AE21"/>
    <mergeCell ref="AB20:AB21"/>
    <mergeCell ref="AC20:AC21"/>
    <mergeCell ref="L17:L21"/>
    <mergeCell ref="M17:T18"/>
    <mergeCell ref="O19:P19"/>
    <mergeCell ref="R19:S19"/>
    <mergeCell ref="M20:M21"/>
    <mergeCell ref="N20:N21"/>
    <mergeCell ref="O25:P25"/>
    <mergeCell ref="R25:S25"/>
    <mergeCell ref="R20:S21"/>
    <mergeCell ref="T20:T21"/>
    <mergeCell ref="O22:P22"/>
    <mergeCell ref="R22:S22"/>
    <mergeCell ref="AD20:AD21"/>
    <mergeCell ref="O32:P32"/>
    <mergeCell ref="R32:S32"/>
    <mergeCell ref="O33:P33"/>
    <mergeCell ref="R33:S33"/>
    <mergeCell ref="O34:P34"/>
    <mergeCell ref="R34:S34"/>
    <mergeCell ref="O29:P29"/>
    <mergeCell ref="R29:S29"/>
    <mergeCell ref="O30:P30"/>
    <mergeCell ref="R30:S30"/>
    <mergeCell ref="O31:P31"/>
    <mergeCell ref="R31:S31"/>
    <mergeCell ref="O38:P38"/>
    <mergeCell ref="R38:S38"/>
    <mergeCell ref="O39:P39"/>
    <mergeCell ref="R39:S39"/>
    <mergeCell ref="O40:P40"/>
    <mergeCell ref="R40:S40"/>
    <mergeCell ref="O35:P35"/>
    <mergeCell ref="R35:S35"/>
    <mergeCell ref="O36:P36"/>
    <mergeCell ref="R36:S36"/>
    <mergeCell ref="O37:P37"/>
    <mergeCell ref="R37:S37"/>
    <mergeCell ref="O50:P50"/>
    <mergeCell ref="R50:S50"/>
    <mergeCell ref="O51:P51"/>
    <mergeCell ref="R51:S51"/>
    <mergeCell ref="BF16:BF21"/>
    <mergeCell ref="BG16:BG21"/>
    <mergeCell ref="O47:P47"/>
    <mergeCell ref="R47:S47"/>
    <mergeCell ref="O48:P48"/>
    <mergeCell ref="R48:S48"/>
    <mergeCell ref="O49:P49"/>
    <mergeCell ref="R49:S49"/>
    <mergeCell ref="O44:P44"/>
    <mergeCell ref="R44:S44"/>
    <mergeCell ref="O45:P45"/>
    <mergeCell ref="R45:S45"/>
    <mergeCell ref="O46:P46"/>
    <mergeCell ref="R46:S46"/>
    <mergeCell ref="O41:P41"/>
    <mergeCell ref="R41:S41"/>
    <mergeCell ref="O42:P42"/>
    <mergeCell ref="R42:S42"/>
    <mergeCell ref="O43:P43"/>
    <mergeCell ref="R43:S43"/>
    <mergeCell ref="B63:V63"/>
    <mergeCell ref="C64:D64"/>
    <mergeCell ref="E64:F64"/>
    <mergeCell ref="G64:I64"/>
    <mergeCell ref="K64:N64"/>
    <mergeCell ref="O64:R64"/>
    <mergeCell ref="G66:I66"/>
    <mergeCell ref="K66:N66"/>
    <mergeCell ref="O66:R66"/>
    <mergeCell ref="S66:V66"/>
    <mergeCell ref="S64:V64"/>
    <mergeCell ref="C65:D65"/>
    <mergeCell ref="E65:F65"/>
    <mergeCell ref="G65:I65"/>
    <mergeCell ref="K65:N65"/>
    <mergeCell ref="O65:R65"/>
    <mergeCell ref="S65:V65"/>
    <mergeCell ref="B69:D69"/>
    <mergeCell ref="E71:F71"/>
    <mergeCell ref="B72:D73"/>
    <mergeCell ref="E72:F73"/>
    <mergeCell ref="B75:F75"/>
    <mergeCell ref="B76:D76"/>
    <mergeCell ref="E76:F76"/>
    <mergeCell ref="C66:D66"/>
    <mergeCell ref="E66:F66"/>
    <mergeCell ref="B83:J85"/>
    <mergeCell ref="K83:M83"/>
    <mergeCell ref="N83:Q83"/>
    <mergeCell ref="K84:M84"/>
    <mergeCell ref="N84:Q84"/>
    <mergeCell ref="K85:M85"/>
    <mergeCell ref="N85:Q85"/>
    <mergeCell ref="B77:D77"/>
    <mergeCell ref="E77:F77"/>
    <mergeCell ref="B79:Q79"/>
    <mergeCell ref="B80:J82"/>
    <mergeCell ref="K80:M80"/>
    <mergeCell ref="N80:Q80"/>
    <mergeCell ref="K81:M81"/>
    <mergeCell ref="N81:Q81"/>
    <mergeCell ref="K82:M82"/>
    <mergeCell ref="N82:Q82"/>
    <mergeCell ref="B89:J91"/>
    <mergeCell ref="K89:M89"/>
    <mergeCell ref="N89:Q89"/>
    <mergeCell ref="K90:M90"/>
    <mergeCell ref="N90:Q90"/>
    <mergeCell ref="K91:M91"/>
    <mergeCell ref="N91:Q91"/>
    <mergeCell ref="B86:J88"/>
    <mergeCell ref="K86:M86"/>
    <mergeCell ref="N86:Q86"/>
    <mergeCell ref="K87:M87"/>
    <mergeCell ref="N87:Q87"/>
    <mergeCell ref="K88:M88"/>
    <mergeCell ref="N88:Q88"/>
    <mergeCell ref="B119:E119"/>
    <mergeCell ref="B120:E120"/>
    <mergeCell ref="B104:D104"/>
    <mergeCell ref="E104:G104"/>
    <mergeCell ref="H104:K104"/>
    <mergeCell ref="L104:O104"/>
    <mergeCell ref="P104:T104"/>
    <mergeCell ref="B97:D98"/>
    <mergeCell ref="E97:T98"/>
    <mergeCell ref="B101:D101"/>
    <mergeCell ref="B103:D103"/>
    <mergeCell ref="E103:G103"/>
    <mergeCell ref="H103:K103"/>
    <mergeCell ref="L103:O103"/>
    <mergeCell ref="P103:T103"/>
    <mergeCell ref="B117:D117"/>
  </mergeCells>
  <conditionalFormatting sqref="AA22:AA51">
    <cfRule type="expression" dxfId="0" priority="1">
      <formula>$W$142="n"</formula>
    </cfRule>
    <cfRule type="expression" dxfId="1" priority="2">
      <formula>COUNTIF($Q22:$T22,"○")&gt;0</formula>
    </cfRule>
    <cfRule type="expression" dxfId="2" priority="3">
      <formula>OR($V22=0,$W22=0)</formula>
    </cfRule>
  </conditionalFormatting>
  <conditionalFormatting sqref="AB22:AB51">
    <cfRule type="expression" dxfId="3" priority="4">
      <formula>$AB$141="n"</formula>
    </cfRule>
  </conditionalFormatting>
  <conditionalFormatting sqref="AB22:AE51">
    <cfRule type="expression" dxfId="4" priority="5">
      <formula>$T22&gt;0</formula>
    </cfRule>
  </conditionalFormatting>
  <conditionalFormatting sqref="AC22:AC51">
    <cfRule type="expression" dxfId="5" priority="6">
      <formula>$AC$141="n"</formula>
    </cfRule>
  </conditionalFormatting>
  <conditionalFormatting sqref="AD22:AD51">
    <cfRule type="expression" dxfId="6" priority="7">
      <formula>$AD$141="n"</formula>
    </cfRule>
  </conditionalFormatting>
  <conditionalFormatting sqref="AE22:AE51">
    <cfRule type="expression" dxfId="7" priority="8">
      <formula>$AE$141="n"</formula>
    </cfRule>
  </conditionalFormatting>
  <conditionalFormatting sqref="AF22:AF51">
    <cfRule type="expression" dxfId="8" priority="9">
      <formula>$AF$141="n"</formula>
    </cfRule>
    <cfRule type="expression" dxfId="9" priority="10">
      <formula>COUNTIF($R22:$T22,"○")&gt;0</formula>
    </cfRule>
    <cfRule type="expression" dxfId="10" priority="11">
      <formula>AND(COUNTIF($AG22:$BE22,"○")&gt;0,$AF22=0)</formula>
    </cfRule>
  </conditionalFormatting>
  <conditionalFormatting sqref="AG22:AG51">
    <cfRule type="expression" dxfId="11" priority="12">
      <formula>$AG$141="n"</formula>
    </cfRule>
    <cfRule type="expression" dxfId="12" priority="13">
      <formula>OR($AF22=0,$V22=0)</formula>
    </cfRule>
    <cfRule type="expression" dxfId="13" priority="14">
      <formula>OR($AH22="○",$AI22="○")</formula>
    </cfRule>
  </conditionalFormatting>
  <conditionalFormatting sqref="AG22:AH51">
    <cfRule type="expression" dxfId="14" priority="15">
      <formula>OR($AJ22="○",$AK22="○",$AL22="○")</formula>
    </cfRule>
  </conditionalFormatting>
  <conditionalFormatting sqref="AH22:AH51">
    <cfRule type="expression" dxfId="15" priority="16">
      <formula>$AH$141="n"</formula>
    </cfRule>
    <cfRule type="expression" dxfId="16" priority="17">
      <formula>OR($AG22="○",$AI22="○")</formula>
    </cfRule>
  </conditionalFormatting>
  <conditionalFormatting sqref="AH22:AI51">
    <cfRule type="expression" dxfId="17" priority="18">
      <formula>OR($V22=0,$AF22=0)</formula>
    </cfRule>
  </conditionalFormatting>
  <conditionalFormatting sqref="AI22:AI51">
    <cfRule type="expression" dxfId="18" priority="19">
      <formula>$AI$141="n"</formula>
    </cfRule>
    <cfRule type="expression" dxfId="19" priority="20">
      <formula>OR($AG22="○",$AH22="○")</formula>
    </cfRule>
    <cfRule type="expression" dxfId="14" priority="21">
      <formula>OR($AJ22="○",$AK22="○",$AL22="○")</formula>
    </cfRule>
  </conditionalFormatting>
  <conditionalFormatting sqref="AJ22:AJ51">
    <cfRule type="expression" dxfId="20" priority="22">
      <formula>$AJ$141="n"</formula>
    </cfRule>
    <cfRule type="expression" dxfId="21" priority="23">
      <formula>$V22="○"</formula>
    </cfRule>
    <cfRule type="expression" dxfId="22" priority="24">
      <formula>OR($AK22="○",$AL22="○")</formula>
    </cfRule>
  </conditionalFormatting>
  <conditionalFormatting sqref="AJ22:AK51">
    <cfRule type="expression" dxfId="23" priority="25">
      <formula>$AF22=0</formula>
    </cfRule>
    <cfRule type="expression" dxfId="24" priority="26">
      <formula>OR($AG22="○",$AH22="○",$AI22="○",$AM22="○")</formula>
    </cfRule>
  </conditionalFormatting>
  <conditionalFormatting sqref="AK22:AK51">
    <cfRule type="expression" dxfId="25" priority="27">
      <formula>$AK$141="n"</formula>
    </cfRule>
    <cfRule type="expression" dxfId="21" priority="28">
      <formula>$V22="○"</formula>
    </cfRule>
    <cfRule type="expression" dxfId="26" priority="29">
      <formula>OR($AJ22="○",$AL22="○")</formula>
    </cfRule>
  </conditionalFormatting>
  <conditionalFormatting sqref="AL22:AL51">
    <cfRule type="expression" dxfId="27" priority="30">
      <formula>$AL$141="n"</formula>
    </cfRule>
    <cfRule type="expression" dxfId="28" priority="31">
      <formula>$AF22=0</formula>
    </cfRule>
    <cfRule type="expression" dxfId="24" priority="32">
      <formula>OR($AG22="○",$AH22="○",$AI22="○",$AM22="○")</formula>
    </cfRule>
    <cfRule type="expression" dxfId="21" priority="33">
      <formula>$V22="○"</formula>
    </cfRule>
    <cfRule type="expression" dxfId="29" priority="34">
      <formula>OR($AJ22="○",$AK22="○")</formula>
    </cfRule>
  </conditionalFormatting>
  <conditionalFormatting sqref="AM22:AM51">
    <cfRule type="expression" dxfId="30" priority="35">
      <formula>$AM$141="n"</formula>
    </cfRule>
    <cfRule type="expression" dxfId="17" priority="36">
      <formula>OR($V22=0,$AF22=0)</formula>
    </cfRule>
  </conditionalFormatting>
  <conditionalFormatting sqref="AN22:AN51">
    <cfRule type="expression" dxfId="31" priority="37">
      <formula>$AN$141="n"</formula>
    </cfRule>
    <cfRule type="expression" dxfId="32" priority="38">
      <formula>OR($W22=0,$AF22=0)</formula>
    </cfRule>
    <cfRule type="expression" dxfId="33" priority="39">
      <formula>COUNTIF($AO22:$AQ22,"○")&gt;0</formula>
    </cfRule>
    <cfRule type="expression" dxfId="34" priority="40">
      <formula>OR($AO22="○",$AP22="○")</formula>
    </cfRule>
  </conditionalFormatting>
  <conditionalFormatting sqref="AO22:AO51">
    <cfRule type="expression" dxfId="35" priority="41">
      <formula>$AO$141="n"</formula>
    </cfRule>
    <cfRule type="expression" dxfId="36" priority="42">
      <formula>OR($AN22="○",$AP22="○")</formula>
    </cfRule>
    <cfRule type="expression" dxfId="37" priority="43">
      <formula>$AN22="○"</formula>
    </cfRule>
  </conditionalFormatting>
  <conditionalFormatting sqref="AO22:AP51">
    <cfRule type="expression" dxfId="38" priority="44">
      <formula>OR($W22=0,$AF22=0)</formula>
    </cfRule>
  </conditionalFormatting>
  <conditionalFormatting sqref="AP22:AP51">
    <cfRule type="expression" dxfId="39" priority="45">
      <formula>$AP$141="n"</formula>
    </cfRule>
    <cfRule type="expression" dxfId="40" priority="46">
      <formula>OR($AN22="○",$AO22="○")</formula>
    </cfRule>
    <cfRule type="expression" dxfId="41" priority="47">
      <formula>COUNTIF($AQ22:$AU22,"○")&gt;0</formula>
    </cfRule>
  </conditionalFormatting>
  <conditionalFormatting sqref="AQ22:AQ51">
    <cfRule type="expression" dxfId="42" priority="48">
      <formula>$AQ$141="n"</formula>
    </cfRule>
    <cfRule type="expression" dxfId="38" priority="49">
      <formula>OR($W22=0,$AF22=0)</formula>
    </cfRule>
    <cfRule type="expression" dxfId="43" priority="50">
      <formula>OR($AN22="○",$AP22="○",$AS22="○")</formula>
    </cfRule>
  </conditionalFormatting>
  <conditionalFormatting sqref="AR22:AR51">
    <cfRule type="expression" dxfId="44" priority="51">
      <formula>$AR$141="n"</formula>
    </cfRule>
    <cfRule type="expression" dxfId="38" priority="52">
      <formula>OR($W22=0,$AF22=0)</formula>
    </cfRule>
    <cfRule type="expression" dxfId="45" priority="53">
      <formula>OR($AP22="○",$AS22="○",$AT22="○")</formula>
    </cfRule>
  </conditionalFormatting>
  <conditionalFormatting sqref="AS22:AS51">
    <cfRule type="expression" dxfId="46" priority="54">
      <formula>$AS$141="n"</formula>
    </cfRule>
    <cfRule type="expression" dxfId="38" priority="55">
      <formula>OR($W22=0,$AF22=0)</formula>
    </cfRule>
    <cfRule type="expression" dxfId="47" priority="56">
      <formula>OR($AN22="○",$AT22="○")</formula>
    </cfRule>
    <cfRule type="expression" dxfId="48" priority="57">
      <formula>COUNTIF($AP22:$AR22,"○")&gt;0</formula>
    </cfRule>
  </conditionalFormatting>
  <conditionalFormatting sqref="AT22:AT51">
    <cfRule type="expression" dxfId="49" priority="58">
      <formula>$AT$141="n"</formula>
    </cfRule>
    <cfRule type="expression" dxfId="38" priority="59">
      <formula>OR($W22=0,$AF22=0)</formula>
    </cfRule>
    <cfRule type="expression" dxfId="50" priority="60">
      <formula>OR($AP22="○",$AR22="○",$AS22="○",$AU22="○")</formula>
    </cfRule>
  </conditionalFormatting>
  <conditionalFormatting sqref="AU22:AU51">
    <cfRule type="expression" dxfId="51" priority="61">
      <formula>$AU$141="n"</formula>
    </cfRule>
    <cfRule type="expression" dxfId="38" priority="62">
      <formula>OR($W22=0,$AF22=0)</formula>
    </cfRule>
    <cfRule type="expression" dxfId="52" priority="63">
      <formula>OR($AP22="○",$AT22="○")</formula>
    </cfRule>
  </conditionalFormatting>
  <conditionalFormatting sqref="AV22:AV51">
    <cfRule type="expression" dxfId="53" priority="64">
      <formula>$AV$141="n"</formula>
    </cfRule>
    <cfRule type="expression" dxfId="38" priority="65">
      <formula>OR($W22=0,$AF22=0)</formula>
    </cfRule>
  </conditionalFormatting>
  <conditionalFormatting sqref="AW22:AW51">
    <cfRule type="expression" dxfId="54" priority="66">
      <formula>$AW$141="n"</formula>
    </cfRule>
    <cfRule type="expression" dxfId="55" priority="67">
      <formula>OR($X22=0,$AF22=0)</formula>
    </cfRule>
    <cfRule type="expression" dxfId="56" priority="68">
      <formula>$AX22="○"</formula>
    </cfRule>
  </conditionalFormatting>
  <conditionalFormatting sqref="AX22:AX51">
    <cfRule type="expression" dxfId="57" priority="69">
      <formula>$AX$141="n"</formula>
    </cfRule>
    <cfRule type="expression" dxfId="38" priority="70">
      <formula>OR($W22=0,$AF22=0)</formula>
    </cfRule>
    <cfRule type="expression" dxfId="58" priority="71">
      <formula>AW22="○"</formula>
    </cfRule>
  </conditionalFormatting>
  <conditionalFormatting sqref="AY22:AY51">
    <cfRule type="expression" dxfId="59" priority="72">
      <formula>$AY$141="n"</formula>
    </cfRule>
    <cfRule type="expression" dxfId="55" priority="73">
      <formula>OR($X22=0,$AF22=0)</formula>
    </cfRule>
    <cfRule type="expression" dxfId="60" priority="74">
      <formula>$AZ22="○"</formula>
    </cfRule>
  </conditionalFormatting>
  <conditionalFormatting sqref="AZ12:AZ13">
    <cfRule type="expression" dxfId="61" priority="75" stopIfTrue="1">
      <formula>AND($BA12&lt;&gt;"弁当のみ",$AZ12&lt;&gt;0,OR($AZ12=$BF12,$AZ12=$BC12))</formula>
    </cfRule>
  </conditionalFormatting>
  <conditionalFormatting sqref="AZ13">
    <cfRule type="expression" dxfId="62" priority="76">
      <formula>AND($R$7=7,VLOOKUP($AZ$13,$AZ$145:$BB$163,3,FALSE)="M")</formula>
    </cfRule>
  </conditionalFormatting>
  <conditionalFormatting sqref="AZ22:AZ51">
    <cfRule type="expression" dxfId="63" priority="77">
      <formula>$AZ$141="n"</formula>
    </cfRule>
    <cfRule type="expression" dxfId="55" priority="78">
      <formula>OR($X22=0,$AF22=0)</formula>
    </cfRule>
    <cfRule type="expression" dxfId="64" priority="79">
      <formula>OR($AY22="○",$BA22="○",$BB22="○")</formula>
    </cfRule>
  </conditionalFormatting>
  <conditionalFormatting sqref="BA22:BA51">
    <cfRule type="expression" dxfId="65" priority="80">
      <formula>$BA$141="n"</formula>
    </cfRule>
    <cfRule type="expression" dxfId="66" priority="81">
      <formula>OR($Y22=0,$AF22=0)</formula>
    </cfRule>
    <cfRule type="expression" dxfId="67" priority="82">
      <formula>OR($AZ22="○",$BB22="○")</formula>
    </cfRule>
  </conditionalFormatting>
  <conditionalFormatting sqref="BA12:BB12">
    <cfRule type="expression" dxfId="68" priority="83">
      <formula>VLOOKUP($AZ$12,$AZ$145:$BB$163,3,FALSE)="M"</formula>
    </cfRule>
    <cfRule type="expression" dxfId="69" priority="84">
      <formula>VLOOKUP($AZ$12,$AZ$145:$BB$163,3,FALSE)="B"</formula>
    </cfRule>
  </conditionalFormatting>
  <conditionalFormatting sqref="BA13:BB13">
    <cfRule type="expression" dxfId="70" priority="85">
      <formula>AND($R$7=7,VLOOKUP($AZ$13,$AZ$145:$BB$163,3,FALSE)="M")</formula>
    </cfRule>
    <cfRule type="expression" dxfId="71" priority="86">
      <formula>VLOOKUP($AZ$13,$AZ$145:$BB$163,3,FALSE)="M"</formula>
    </cfRule>
    <cfRule type="expression" dxfId="72" priority="87">
      <formula>VLOOKUP($AZ$13,$AZ$145:$BB$163,3,FALSE)="B"</formula>
    </cfRule>
  </conditionalFormatting>
  <conditionalFormatting sqref="BB22:BB51">
    <cfRule type="expression" dxfId="73" priority="88">
      <formula>$BB$141="n"</formula>
    </cfRule>
    <cfRule type="expression" dxfId="55" priority="89">
      <formula>OR($X22=0,$AF22=0)</formula>
    </cfRule>
    <cfRule type="expression" dxfId="74" priority="90">
      <formula>OR($AZ22="○",$BA22="○")</formula>
    </cfRule>
  </conditionalFormatting>
  <conditionalFormatting sqref="BC12:BC13">
    <cfRule type="expression" dxfId="75" priority="91" stopIfTrue="1">
      <formula>AND($BD12&lt;&gt;"弁当のみ",$BC12&lt;&gt;0,OR($AZ12=$BC12,$BC12=$BF12))</formula>
    </cfRule>
    <cfRule type="expression" dxfId="76" priority="92">
      <formula>AND($BC12&lt;&gt;0,$BD12&lt;&gt;"弁当のみ",OR($BA12="宿泊なし",$BG12="宿泊なし"))</formula>
    </cfRule>
  </conditionalFormatting>
  <conditionalFormatting sqref="BC13">
    <cfRule type="expression" dxfId="77" priority="93">
      <formula>AND($R$7=7,VLOOKUP($BC$13,$AZ$145:$BB$163,3,FALSE)="M")</formula>
    </cfRule>
  </conditionalFormatting>
  <conditionalFormatting sqref="BC22:BC51">
    <cfRule type="expression" dxfId="78" priority="94">
      <formula>$BC$141="n"</formula>
    </cfRule>
    <cfRule type="expression" dxfId="66" priority="95">
      <formula>OR($Y22=0,$AF22=0)</formula>
    </cfRule>
    <cfRule type="expression" dxfId="67" priority="96">
      <formula>OR($AZ22="○",$BB22="○")</formula>
    </cfRule>
    <cfRule type="expression" dxfId="79" priority="97">
      <formula>OR($BD22="○",$BE22="○")</formula>
    </cfRule>
  </conditionalFormatting>
  <conditionalFormatting sqref="BD22:BD51">
    <cfRule type="expression" dxfId="80" priority="98">
      <formula>$BD$141="n"</formula>
    </cfRule>
    <cfRule type="expression" dxfId="66" priority="99">
      <formula>OR($Y22=0,$AF22=0)</formula>
    </cfRule>
    <cfRule type="expression" dxfId="81" priority="100">
      <formula>OR($AZ22="○",$BB22="○",$BC22="○")</formula>
    </cfRule>
  </conditionalFormatting>
  <conditionalFormatting sqref="BD12:BE12">
    <cfRule type="expression" dxfId="82" priority="101">
      <formula>VLOOKUP($BC$12,$AZ$145:$BB$163,3,FALSE)="M"</formula>
    </cfRule>
    <cfRule type="expression" dxfId="83" priority="102">
      <formula>VLOOKUP($BC$12,$AZ$145:$BB$163,3,FALSE)="B"</formula>
    </cfRule>
  </conditionalFormatting>
  <conditionalFormatting sqref="BD13:BE13">
    <cfRule type="expression" dxfId="84" priority="103">
      <formula>AND($R$7=7,VLOOKUP($BC$13,$AZ$145:$BB$163,3,FALSE)="M")</formula>
    </cfRule>
    <cfRule type="expression" dxfId="85" priority="104">
      <formula>VLOOKUP($BC$13,$AZ$145:$BB$163,3,FALSE)="M"</formula>
    </cfRule>
    <cfRule type="expression" dxfId="86" priority="105">
      <formula>VLOOKUP($BC$13,$AZ$145:$BB$163,3,FALSE)="B"</formula>
    </cfRule>
  </conditionalFormatting>
  <conditionalFormatting sqref="BE22:BE51">
    <cfRule type="expression" dxfId="87" priority="106">
      <formula>$BE$141="n"</formula>
    </cfRule>
    <cfRule type="expression" dxfId="66" priority="107">
      <formula>OR($Y22=0,$AF22=0)</formula>
    </cfRule>
    <cfRule type="expression" dxfId="81" priority="108">
      <formula>OR($AZ22="○",$BB22="○",$BC22="○")</formula>
    </cfRule>
  </conditionalFormatting>
  <conditionalFormatting sqref="BF12:BF13">
    <cfRule type="expression" dxfId="88" priority="109" stopIfTrue="1">
      <formula>AND($BG12&lt;&gt;"弁当のみ",$BF12&lt;&gt;0,OR($BC12=$BF12,$AZ12=$BF12))</formula>
    </cfRule>
    <cfRule type="expression" dxfId="89" priority="110">
      <formula>AND($BF12&lt;&gt;0,$BG12&lt;&gt;"弁当のみ",OR($BA12="宿泊なし",$BD12="宿泊なし"))</formula>
    </cfRule>
  </conditionalFormatting>
  <conditionalFormatting sqref="BF13">
    <cfRule type="expression" dxfId="90" priority="111">
      <formula>AND($R$7=7,VLOOKUP($BF$13,$AZ$145:$BB$163,3,FALSE)="M")</formula>
    </cfRule>
  </conditionalFormatting>
  <conditionalFormatting sqref="BG12:BH12">
    <cfRule type="expression" dxfId="91" priority="112">
      <formula>VLOOKUP($BF$12,$AZ$145:$BB$163,3,FALSE)="M"</formula>
    </cfRule>
    <cfRule type="expression" dxfId="92" priority="113">
      <formula>VLOOKUP($BF$12,$AZ$145:$BB$163,3,FALSE)="B"</formula>
    </cfRule>
  </conditionalFormatting>
  <conditionalFormatting sqref="BG13:BH13">
    <cfRule type="expression" dxfId="93" priority="114">
      <formula>AND($R$7=7,VLOOKUP($BF$13,$AZ$145:$BB$163,3,FALSE)="M")</formula>
    </cfRule>
    <cfRule type="expression" dxfId="94" priority="115">
      <formula>VLOOKUP($BF$13,$AZ$145:$BB$163,3,FALSE)="M"</formula>
    </cfRule>
    <cfRule type="expression" dxfId="95" priority="116">
      <formula>VLOOKUP($BF$13,$AZ$145:$BB$163,3,FALSE)="B"</formula>
    </cfRule>
  </conditionalFormatting>
  <dataValidations count="238">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Y7:AG7">
      <formula1>$E$145:$E$182</formula1>
    </dataValidation>
    <dataValidation type="list" allowBlank="1" showDropDown="0" showInputMessage="1" showErrorMessage="1" sqref="AA23:AA51">
      <formula1>"1,2,3"</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Y7:AG7">
      <formula1>$E$145:$E$182</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AZ13">
      <formula1>$AZ$145:$AZ$164</formula1>
    </dataValidation>
    <dataValidation type="list" allowBlank="1" showDropDown="0" showInputMessage="1" showErrorMessage="1" sqref="AZ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C13">
      <formula1>$AZ$145:$AZ$164</formula1>
    </dataValidation>
    <dataValidation type="list" allowBlank="1" showDropDown="0" showInputMessage="1" showErrorMessage="1" sqref="BC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F13">
      <formula1>$AZ$145:$AZ$164</formula1>
    </dataValidation>
    <dataValidation type="list" allowBlank="1" showDropDown="0" showInputMessage="1" showErrorMessage="1" sqref="BF22:BF51">
      <formula1>"LE1,LE2,LE3,MK"</formula1>
    </dataValidation>
    <dataValidation type="list" allowBlank="1" showDropDown="0" showInputMessage="1" showErrorMessage="1" sqref="BF12">
      <formula1>$AZ$145:$AZ$154</formula1>
    </dataValidation>
    <dataValidation type="list" allowBlank="1" showDropDown="0" showInputMessage="1" showErrorMessage="1" sqref="BG22:BG51">
      <formula1>"○"</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allowBlank="1" showDropDown="0" showInputMessage="1" showErrorMessage="1" promptTitle="＝＝＝＝＝＝＝＝入力制限＝＝＝＝＝＝＝＝" prompt="電話番号は半角の数字とハイフンを入力してください_x000a_例)03-0000-0000" sqref="BO22:BO51"/>
    <dataValidation allowBlank="1" showDropDown="0" showInputMessage="1" showErrorMessage="1" promptTitle="＝＝＝＝＝＝＝＝入力制限＝＝＝＝＝＝＝＝" prompt="郵便番号は半角の数字とハイフンを入力してください_x000a_例)102-0000" sqref="BP22:BP51"/>
    <dataValidation type="list" allowBlank="1" showDropDown="0" showInputMessage="1" showErrorMessage="1" sqref="BZ22:B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allowBlank="1" showDropDown="0" showInputMessage="1" showErrorMessage="1" prompt="団長、副団長、総監督など実情によりご記入ください。_x000a_（役員等一覧表の区分に出力されます）" sqref="CA22:CA51"/>
    <dataValidation type="list" allowBlank="1" showDropDown="0" showInputMessage="1" showErrorMessage="1" sqref="CF22:CF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formula1>"　,60歳以上の男,60歳以上の女,65歳以上の男,65歳以上の女,70歳以上の男,70歳以上の女"</formula1>
    </dataValidation>
    <dataValidation type="list" allowBlank="1" showDropDown="0" showInputMessage="1" showErrorMessage="1" sqref="CI22:CI51">
      <formula1>"　,男子ダブルス(70歳以上),男子ダブルス(60歳以上),女子ダブルス(60歳以上)"</formula1>
    </dataValidation>
    <dataValidation type="list" allowBlank="1" showDropDown="0" showInputMessage="1" showErrorMessage="1" sqref="CJ22:CJ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K22:CK51">
      <formula1>1</formula1>
      <formula2>99</formula2>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decimal" allowBlank="1" showDropDown="0" showInputMessage="1" showErrorMessage="1" error="「25.0」までの半角数字でご記入ください。" promptTitle="＝＝＝＝＝＝＝＝入力制限＝＝＝＝＝＝＝＝" prompt="「25.0」までの半角数字でご記入ください。" sqref="CP22:CP51">
      <formula1>0</formula1>
      <formula2>25</formula2>
    </dataValidation>
    <dataValidation type="list" allowBlank="1" showDropDown="0" showInputMessage="1" showErrorMessage="1" sqref="CQ22:CQ51">
      <formula1>"　,①,②"</formula1>
    </dataValidation>
    <dataValidation type="list" allowBlank="1" showDropDown="0" showInputMessage="1" showErrorMessage="1" sqref="CR22:CR51">
      <formula1>"　,○"</formula1>
    </dataValidation>
    <dataValidation type="list" allowBlank="1" showDropDown="0" showInputMessage="1" showErrorMessage="1" sqref="CS22:CS51">
      <formula1>"　,3km,5km,10km"</formula1>
    </dataValidation>
    <dataValidation type="list" allowBlank="1" showDropDown="0" showInputMessage="1" showErrorMessage="1" sqref="CT22:CT51">
      <formula1>"　,○"</formula1>
    </dataValidation>
    <dataValidation type="list" allowBlank="1" showDropDown="0" showInputMessage="1" showErrorMessage="1" sqref="CU22:CU51">
      <formula1>"　,1,2,3,4,5"</formula1>
    </dataValidation>
    <dataValidation type="list" allowBlank="1" showDropDown="0" showInputMessage="1" showErrorMessage="1" sqref="CV22:CV51">
      <formula1>"　,先鋒,次鋒,中堅,副将,大将,交代選手"</formula1>
    </dataValidation>
    <dataValidation type="list" allowBlank="1" showDropDown="0" showInputMessage="1" showErrorMessage="1" error="7以下を入力して下さい。" sqref="CW22:CW51">
      <formula1>"　,初段,2段,3段,4段,5段,6段,7段"</formula1>
    </dataValidation>
    <dataValidation type="list" allowBlank="1" showDropDown="0" showInputMessage="1" showErrorMessage="1" sqref="CX22:CX51">
      <formula1>"　,○"</formula1>
    </dataValidation>
    <dataValidation type="list" allowBlank="1" showDropDown="0" showInputMessage="1" showErrorMessage="1" sqref="CY22:CY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CZ22:CZ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formula1>"　,1,2,3,4,5,6,7,8,9,10,11,12"</formula1>
    </dataValidation>
    <dataValidation type="list" allowBlank="1" showDropDown="0" showInputMessage="1" showErrorMessage="1" sqref="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E22:DE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F22:DF51">
      <formula1>"　,1,2,3,4,5,6,7,8,9,10,11,12"</formula1>
    </dataValidation>
    <dataValidation type="list" allowBlank="1" showDropDown="0" showInputMessage="1" showErrorMessage="1" sqref="DG22:DG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H22:DH51">
      <formula1>"　,第1泳者,第2泳者,第3泳者,第4泳者"</formula1>
    </dataValidation>
    <dataValidation type="list" allowBlank="1" showDropDown="0" showInputMessage="1" showErrorMessage="1" sqref="DI22:DI51">
      <formula1>"　,○"</formula1>
    </dataValidation>
    <dataValidation type="custom" allowBlank="1" showDropDown="0" showInputMessage="1" showErrorMessage="1" error="3桁までの半角数字_x000a_（1～999, 00 など）でご記入ください。" promptTitle="＝＝＝＝＝＝＝＝入力制限＝＝＝＝＝＝＝＝" prompt="3桁までの半角数字_x000a_（1～999）でご記入ください。" sqref="DJ22:DJ51">
      <formula1>AND(LEN(DJ22)&gt;=1,LEN(DJ22)&lt;=3,INT(DJ22)=DJ22+0,LEN(DJ22)=LENB(DJ22))</formula1>
    </dataValidation>
    <dataValidation type="list" allowBlank="1" showDropDown="0" showInputMessage="1" showErrorMessage="1" sqref="DK22:DK51">
      <formula1>"　,FW,BK"</formula1>
    </dataValidation>
    <dataValidation type="list" allowBlank="1" showDropDown="0" showInputMessage="1" showErrorMessage="1" sqref="DL22:DL51">
      <formula1>"　,○"</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list" allowBlank="1" showDropDown="0" showInputMessage="1" showErrorMessage="1" sqref="DQ22:DQ51">
      <formula1>"　,○"</formula1>
    </dataValidation>
    <dataValidation type="list" allowBlank="1" showDropDown="0" showInputMessage="1" showErrorMessage="1" prompt="JDSF会員は、備考欄に会員番号を記入してください。" sqref="DR22:DR51">
      <formula1>"　,リーダー1,パートナー1,リーダー2,パートナー2,リーダー3,パートナー3,リーダー4,パートナー4"</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X22:DX51">
      <formula1>"　,ワルツ,タンゴ,チャチャチャ,ルンバ"</formula1>
    </dataValidation>
    <dataValidation type="list" allowBlank="1" showDropDown="0" showInputMessage="1" showErrorMessage="1" sqref="DY22:EA51">
      <formula1>"　,○"</formula1>
    </dataValidation>
    <dataValidation type="list" allowBlank="1" showDropDown="0" showInputMessage="1" showErrorMessage="1" sqref="DY22:EA51">
      <formula1>"　,○"</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Y22:EA51">
      <formula1>"　,○"</formula1>
    </dataValidation>
    <dataValidation type="whole" allowBlank="1" showDropDown="0" showInputMessage="1" showErrorMessage="1" error="1～99までの半角数字をご記入ください。" promptTitle="＝＝＝＝＝＝＝＝入力制限＝＝＝＝＝＝＝＝" prompt="1～99までの半角数字でご記入ください。" sqref="EB22:EB51">
      <formula1>1</formula1>
      <formula2>99</formula2>
    </dataValidation>
    <dataValidation type="list" allowBlank="1" showDropDown="0" showInputMessage="1" showErrorMessage="1" sqref="EC22:EC51">
      <formula1>"　,○"</formula1>
    </dataValidation>
    <dataValidation type="list" allowBlank="1" showDropDown="0" showInputMessage="1" showErrorMessage="1" sqref="ED22:ED51">
      <formula1>"　,L,M,S"</formula1>
    </dataValidation>
    <dataValidation allowBlank="1" showDropDown="0" showInputMessage="1" showErrorMessage="1" promptTitle="＝＝＝＝＝＝＝＝入力制限＝＝＝＝＝＝＝＝" prompt="緊急時連絡先は半角の数字とハイフンを入力してください_x000a_例)090-0000-0000" sqref="EE22:EE51"/>
    <dataValidation type="list" allowBlank="1" showDropDown="0" showInputMessage="1" showErrorMessage="1" sqref="EG22:EG51">
      <formula1>"　,○"</formula1>
    </dataValidation>
    <dataValidation type="list" allowBlank="1" showDropDown="0" showInputMessage="1" showErrorMessage="1" sqref="EH327701:EH327730">
      <formula1>"　,○"</formula1>
    </dataValidation>
    <dataValidation type="list" allowBlank="1" showDropDown="0" showInputMessage="1" showErrorMessage="1" sqref="EH196629:EH196658">
      <formula1>"　,○"</formula1>
    </dataValidation>
    <dataValidation type="list" allowBlank="1" showDropDown="0" showInputMessage="1" showErrorMessage="1" sqref="EH589845:EH589874">
      <formula1>"　,○"</formula1>
    </dataValidation>
    <dataValidation type="list" allowBlank="1" showDropDown="0" showInputMessage="1" showErrorMessage="1" sqref="EH22:EH51">
      <formula1>"　,左,右"</formula1>
    </dataValidation>
    <dataValidation type="list" allowBlank="1" showDropDown="0" showInputMessage="1" showErrorMessage="1" sqref="EH65557:EH65586">
      <formula1>"　,○"</formula1>
    </dataValidation>
    <dataValidation type="list" allowBlank="1" showDropDown="0" showInputMessage="1" showErrorMessage="1" sqref="EH983061:EH983090">
      <formula1>"　,○"</formula1>
    </dataValidation>
    <dataValidation type="list" allowBlank="1" showDropDown="0" showInputMessage="1" showErrorMessage="1" sqref="EH458773:EH458802">
      <formula1>"　,○"</formula1>
    </dataValidation>
    <dataValidation type="list" allowBlank="1" showDropDown="0" showInputMessage="1" showErrorMessage="1" sqref="EH720917:EH720946">
      <formula1>"　,○"</formula1>
    </dataValidation>
    <dataValidation type="list" allowBlank="1" showDropDown="0" showInputMessage="1" showErrorMessage="1" sqref="EH131093:EH131122">
      <formula1>"　,○"</formula1>
    </dataValidation>
    <dataValidation type="list" allowBlank="1" showDropDown="0" showInputMessage="1" showErrorMessage="1" sqref="EH393237:EH393266">
      <formula1>"　,○"</formula1>
    </dataValidation>
    <dataValidation type="list" allowBlank="1" showDropDown="0" showInputMessage="1" showErrorMessage="1" sqref="EH917525:EH917554">
      <formula1>"　,○"</formula1>
    </dataValidation>
    <dataValidation type="list" allowBlank="1" showDropDown="0" showInputMessage="1" showErrorMessage="1" sqref="EH655381:EH655410">
      <formula1>"　,○"</formula1>
    </dataValidation>
    <dataValidation type="list" allowBlank="1" showDropDown="0" showInputMessage="1" showErrorMessage="1" sqref="EH262165:EH262194">
      <formula1>"　,○"</formula1>
    </dataValidation>
    <dataValidation type="list" allowBlank="1" showDropDown="0" showInputMessage="1" showErrorMessage="1" sqref="EH786453:EH786482">
      <formula1>"　,○"</formula1>
    </dataValidation>
    <dataValidation type="list" allowBlank="1" showDropDown="0" showInputMessage="1" showErrorMessage="1" sqref="EH851989:EH852018">
      <formula1>"　,○"</formula1>
    </dataValidation>
    <dataValidation type="list" allowBlank="1" showDropDown="0" showInputMessage="1" showErrorMessage="1" sqref="EH524309:EH524338">
      <formula1>"　,○"</formula1>
    </dataValidation>
    <dataValidation type="list" allowBlank="1" showDropDown="0" showInputMessage="1" showErrorMessage="1" sqref="EI22:EI51">
      <formula1>"　,130cm,160cm"</formula1>
    </dataValidation>
    <dataValidation type="list" allowBlank="1" showDropDown="0" showInputMessage="1" showErrorMessage="1" sqref="EJ22:EJ51">
      <formula1>"　,椅子,車椅子"</formula1>
    </dataValidation>
    <dataValidation type="list" allowBlank="1" showDropDown="0" showInputMessage="1" showErrorMessage="1" sqref="EK22:EL51">
      <formula1>"　,○"</formula1>
    </dataValidation>
    <dataValidation type="list" allowBlank="1" showDropDown="0" showInputMessage="1" showErrorMessage="1" sqref="EK22:EL51">
      <formula1>"　,○"</formula1>
    </dataValidation>
    <dataValidation type="list" allowBlank="1" showDropDown="0" showInputMessage="1" showErrorMessage="1" sqref="EM22:EM51">
      <formula1>"　,おおがきブロック,すのまたブロック,かみいしづブロック"</formula1>
    </dataValidation>
    <dataValidation type="list" allowBlank="1" showDropDown="0" showInputMessage="1" showErrorMessage="1" sqref="EN22:EN51">
      <formula1>"　,○"</formula1>
    </dataValidation>
    <dataValidation type="list" allowBlank="1" showDropDown="0" showInputMessage="1" showErrorMessage="1" sqref="EO22:EO51">
      <formula1>"　,大将,副将,三将"</formula1>
    </dataValidation>
    <dataValidation type="list" allowBlank="1" showDropDown="0" showInputMessage="1" showErrorMessage="1" sqref="EP22:EP51">
      <formula1>"　,○"</formula1>
    </dataValidation>
    <dataValidation type="list" allowBlank="1" showDropDown="0" showInputMessage="1" showErrorMessage="1" sqref="EQ22:EQ51">
      <formula1>"　,主将,副将,三将,四将,五将"</formula1>
    </dataValidation>
    <dataValidation type="list" allowBlank="1" showDropDown="0" showInputMessage="1" showErrorMessage="1" error="7以下を入力して下さい。" sqref="ER22:ER51">
      <formula1>"　,初段,弐段,参段,四段,五段,六段,七段,八段,九段,十段"</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formula1>"　,日本画,洋画,彫刻,工芸,書,写真"</formula1>
    </dataValidation>
    <dataValidation type="list" allowBlank="1" showDropDown="0" showInputMessage="1" showErrorMessage="1" sqref="ET22:ET51">
      <formula1>"　,平面作品,立体作品"</formula1>
    </dataValidation>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H22:H51">
      <formula1>"大正,昭和,平成,令和"</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M22:R51">
      <formula1>"○"</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s>
  <printOptions gridLines="false" gridLinesSet="true"/>
  <pageMargins left="0.31496062992126" right="0.31496062992126" top="0.35433070866142" bottom="0.35433070866142" header="0.31496062992126" footer="0.31496062992126"/>
  <pageSetup paperSize="8" orientation="landscape" scale="49" fitToHeight="1" fitToWidth="1" pageOrder="overThenDown" r:id="rId1ps"/>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2025-05-21T11:52:52+09:00</dcterms:created>
  <dcterms:modified xsi:type="dcterms:W3CDTF">2025-05-21T11:53:40+09:00</dcterms:modified>
  <dc:title/>
  <dc:description/>
  <dc:subject/>
  <cp:keywords/>
  <cp:category/>
</cp:coreProperties>
</file>